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91653\Desktop\"/>
    </mc:Choice>
  </mc:AlternateContent>
  <xr:revisionPtr revIDLastSave="0" documentId="13_ncr:1_{75653730-EB26-4DA1-89A5-13DA360E7F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" sheetId="3" r:id="rId1"/>
    <sheet name="NE PAS RENSEIGNER" sheetId="4" r:id="rId2"/>
  </sheets>
  <definedNames>
    <definedName name="dont">GC!$D$24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" l="1"/>
  <c r="J20" i="3"/>
  <c r="J28" i="3"/>
  <c r="I45" i="3"/>
  <c r="I21" i="3"/>
  <c r="I29" i="3"/>
  <c r="C2" i="4"/>
  <c r="H66" i="3"/>
  <c r="H33" i="3"/>
  <c r="B2" i="4"/>
  <c r="I57" i="3"/>
  <c r="B9" i="4"/>
  <c r="I37" i="3"/>
  <c r="I74" i="3"/>
  <c r="H29" i="3"/>
  <c r="D2" i="4"/>
  <c r="D11" i="4"/>
  <c r="C9" i="4"/>
  <c r="F21" i="3"/>
  <c r="F37" i="3"/>
  <c r="I33" i="3"/>
  <c r="I66" i="3"/>
  <c r="I62" i="3"/>
  <c r="B8" i="4"/>
  <c r="B11" i="4"/>
  <c r="F13" i="3"/>
  <c r="H62" i="3"/>
  <c r="I53" i="3"/>
  <c r="I49" i="3"/>
  <c r="H21" i="3"/>
  <c r="C11" i="4"/>
  <c r="D8" i="4"/>
  <c r="D9" i="4"/>
  <c r="I17" i="3"/>
  <c r="C8" i="4"/>
  <c r="I41" i="3"/>
  <c r="I70" i="3"/>
  <c r="G13" i="3" l="1"/>
  <c r="G16" i="3"/>
  <c r="G17" i="3"/>
  <c r="G21" i="3"/>
  <c r="G28" i="3"/>
  <c r="G29" i="3"/>
  <c r="G31" i="3"/>
  <c r="G32" i="3"/>
  <c r="G33" i="3"/>
  <c r="G36" i="3"/>
  <c r="G37" i="3"/>
  <c r="G40" i="3"/>
  <c r="G41" i="3"/>
  <c r="G44" i="3"/>
  <c r="G45" i="3"/>
  <c r="G48" i="3"/>
  <c r="G49" i="3"/>
  <c r="G52" i="3"/>
  <c r="G53" i="3"/>
  <c r="G56" i="3"/>
  <c r="G57" i="3"/>
  <c r="G59" i="3"/>
  <c r="G60" i="3"/>
  <c r="G61" i="3"/>
  <c r="G62" i="3"/>
  <c r="G65" i="3"/>
  <c r="G66" i="3"/>
  <c r="G69" i="3"/>
  <c r="G70" i="3"/>
  <c r="G73" i="3"/>
  <c r="G74" i="3"/>
  <c r="G76" i="3"/>
  <c r="G77" i="3"/>
  <c r="G78" i="3"/>
  <c r="I13" i="3"/>
  <c r="J16" i="3" l="1"/>
  <c r="J30" i="3"/>
  <c r="J31" i="3"/>
  <c r="J34" i="3"/>
  <c r="J35" i="3"/>
  <c r="J36" i="3"/>
  <c r="J39" i="3"/>
  <c r="J40" i="3"/>
  <c r="J43" i="3"/>
  <c r="J44" i="3"/>
  <c r="J47" i="3"/>
  <c r="J48" i="3"/>
  <c r="J51" i="3"/>
  <c r="J52" i="3"/>
  <c r="J55" i="3"/>
  <c r="J56" i="3"/>
  <c r="J59" i="3"/>
  <c r="J60" i="3"/>
  <c r="J64" i="3"/>
  <c r="J65" i="3"/>
  <c r="J67" i="3"/>
  <c r="J68" i="3"/>
  <c r="J69" i="3"/>
  <c r="J72" i="3"/>
  <c r="J73" i="3"/>
  <c r="J76" i="3"/>
  <c r="J77" i="3"/>
  <c r="F33" i="3"/>
  <c r="F53" i="3"/>
  <c r="F74" i="3"/>
  <c r="F17" i="3"/>
  <c r="F29" i="3"/>
  <c r="F66" i="3"/>
  <c r="F57" i="3"/>
  <c r="F70" i="3"/>
  <c r="B5" i="4"/>
  <c r="F41" i="3"/>
  <c r="F49" i="3"/>
  <c r="F45" i="3"/>
  <c r="F61" i="3" l="1"/>
  <c r="D3" i="4"/>
  <c r="D7" i="4"/>
  <c r="B10" i="4"/>
  <c r="D5" i="4"/>
  <c r="C10" i="4"/>
  <c r="D10" i="4"/>
  <c r="B6" i="4"/>
  <c r="B3" i="4"/>
  <c r="F62" i="3"/>
  <c r="D6" i="4"/>
  <c r="B7" i="4"/>
  <c r="F78" i="3" l="1"/>
  <c r="J63" i="3"/>
  <c r="J29" i="3" l="1"/>
  <c r="J66" i="3"/>
  <c r="I78" i="3"/>
  <c r="J62" i="3"/>
  <c r="I61" i="3"/>
  <c r="J33" i="3"/>
  <c r="H13" i="3"/>
  <c r="J13" i="3" l="1"/>
  <c r="J14" i="3"/>
  <c r="C5" i="4"/>
  <c r="J15" i="3" l="1"/>
  <c r="C3" i="4"/>
  <c r="J18" i="3" l="1"/>
  <c r="H17" i="3"/>
  <c r="J17" i="3" l="1"/>
  <c r="J19" i="3"/>
  <c r="J22" i="3" l="1"/>
  <c r="J23" i="3"/>
  <c r="J25" i="3"/>
  <c r="J24" i="3"/>
  <c r="J27" i="3"/>
  <c r="J26" i="3"/>
  <c r="C6" i="4"/>
  <c r="J38" i="3" l="1"/>
  <c r="H37" i="3"/>
  <c r="J37" i="3" l="1"/>
  <c r="C7" i="4"/>
  <c r="J42" i="3" l="1"/>
  <c r="H41" i="3"/>
  <c r="J41" i="3" l="1"/>
  <c r="J46" i="3" l="1"/>
  <c r="H45" i="3"/>
  <c r="J45" i="3" l="1"/>
  <c r="J50" i="3" l="1"/>
  <c r="H49" i="3"/>
  <c r="J49" i="3" l="1"/>
  <c r="J54" i="3" l="1"/>
  <c r="H53" i="3"/>
  <c r="J53" i="3" l="1"/>
  <c r="J58" i="3" l="1"/>
  <c r="H57" i="3"/>
  <c r="H61" i="3" l="1"/>
  <c r="J57" i="3"/>
  <c r="J61" i="3" l="1"/>
  <c r="J71" i="3" l="1"/>
  <c r="H70" i="3"/>
  <c r="J70" i="3" l="1"/>
  <c r="J75" i="3" l="1"/>
  <c r="H74" i="3"/>
  <c r="H78" i="3" l="1"/>
  <c r="J74" i="3"/>
  <c r="J78" i="3" l="1"/>
  <c r="F32" i="3" l="1"/>
  <c r="B4" i="4"/>
  <c r="B12" i="4" s="1"/>
  <c r="F79" i="3" l="1"/>
  <c r="G67" i="3" l="1"/>
  <c r="G68" i="3"/>
  <c r="G71" i="3"/>
  <c r="G14" i="3"/>
  <c r="G35" i="3"/>
  <c r="G42" i="3"/>
  <c r="G64" i="3"/>
  <c r="G58" i="3"/>
  <c r="G19" i="3"/>
  <c r="G18" i="3"/>
  <c r="G25" i="3"/>
  <c r="G27" i="3"/>
  <c r="G72" i="3"/>
  <c r="G30" i="3"/>
  <c r="G15" i="3"/>
  <c r="G75" i="3"/>
  <c r="G34" i="3"/>
  <c r="G54" i="3"/>
  <c r="G26" i="3"/>
  <c r="G51" i="3"/>
  <c r="G22" i="3"/>
  <c r="G23" i="3"/>
  <c r="G50" i="3"/>
  <c r="G63" i="3"/>
  <c r="G38" i="3"/>
  <c r="G47" i="3"/>
  <c r="G46" i="3"/>
  <c r="G55" i="3"/>
  <c r="G24" i="3"/>
  <c r="G43" i="3"/>
  <c r="G39" i="3"/>
  <c r="I32" i="3" l="1"/>
  <c r="I79" i="3" s="1"/>
  <c r="D4" i="4"/>
  <c r="D12" i="4" s="1"/>
  <c r="C4" i="4" l="1"/>
  <c r="C12" i="4" s="1"/>
  <c r="J21" i="3"/>
  <c r="H32" i="3"/>
  <c r="H79" i="3" s="1"/>
  <c r="J32" i="3" l="1"/>
  <c r="J79" i="3"/>
  <c r="H80" i="3" s="1"/>
  <c r="F80" i="3" l="1"/>
  <c r="F10" i="3"/>
  <c r="I80" i="3"/>
</calcChain>
</file>

<file path=xl/sharedStrings.xml><?xml version="1.0" encoding="utf-8"?>
<sst xmlns="http://schemas.openxmlformats.org/spreadsheetml/2006/main" count="160" uniqueCount="99">
  <si>
    <t>En €</t>
  </si>
  <si>
    <t>PART RAPATRIABLE</t>
  </si>
  <si>
    <t>Part locale</t>
  </si>
  <si>
    <t>TOTAL</t>
  </si>
  <si>
    <t>Commentaires</t>
  </si>
  <si>
    <t>Part française</t>
  </si>
  <si>
    <t>Part étrangère</t>
  </si>
  <si>
    <t>Part industrielle</t>
  </si>
  <si>
    <t>a) MONTAGE</t>
  </si>
  <si>
    <t>b) TRAVAUX DE GÉNIE CIVIL</t>
  </si>
  <si>
    <t>c) EQUIPEMENTS ET FOURNITURES</t>
  </si>
  <si>
    <t>d) AUTRES</t>
  </si>
  <si>
    <t>SOUS - TOTAL</t>
  </si>
  <si>
    <t>Part services</t>
  </si>
  <si>
    <t>f) ASSISTANCE TECHNIQUE</t>
  </si>
  <si>
    <t>g) SERVICE APRÈS-VENTE</t>
  </si>
  <si>
    <t>h) TRANSPORTS[1]</t>
  </si>
  <si>
    <t>Part financière</t>
  </si>
  <si>
    <t>Montant</t>
  </si>
  <si>
    <t>%</t>
  </si>
  <si>
    <t>[1] Fret, transport routier, aérien et maritime.</t>
  </si>
  <si>
    <t xml:space="preserve">Réception(s) définitive(s): m+ </t>
  </si>
  <si>
    <t>EUR</t>
  </si>
  <si>
    <t>Lot a.1</t>
  </si>
  <si>
    <t>Intitulé du lot</t>
  </si>
  <si>
    <t xml:space="preserve">          Un lot </t>
  </si>
  <si>
    <t xml:space="preserve">          un lot </t>
  </si>
  <si>
    <t xml:space="preserve">          une ligne </t>
  </si>
  <si>
    <t>e) R&amp;D</t>
  </si>
  <si>
    <t>Lot e.1</t>
  </si>
  <si>
    <t>Lot f.1</t>
  </si>
  <si>
    <t>Lot g.1</t>
  </si>
  <si>
    <t>Lot h.1</t>
  </si>
  <si>
    <t xml:space="preserve">i) ETUDES D’INGENIERIE </t>
  </si>
  <si>
    <t>Lot i.1</t>
  </si>
  <si>
    <t>j) COUTS DE PERSONNEL</t>
  </si>
  <si>
    <t>Lot j.1</t>
  </si>
  <si>
    <t>k) AUTRES SERVICES</t>
  </si>
  <si>
    <t xml:space="preserve">l) FRAIS BANCAIRES, D'ASSURANCE ET PRIME BPI AE sur contrat commercial </t>
  </si>
  <si>
    <t>Lot l.1</t>
  </si>
  <si>
    <t>m) FRAIS DE STRUCTURE</t>
  </si>
  <si>
    <t>Lot m.1</t>
  </si>
  <si>
    <t>n) MARGE BRUTE DU CONTRAT (hors frais de structure et de personnel)</t>
  </si>
  <si>
    <t>Lot n.1</t>
  </si>
  <si>
    <t>o) AUTRES</t>
  </si>
  <si>
    <t>TABLEAU GRANDS COMPTES (CA social ≥ 300 M€ au cours des trois dernières années)</t>
  </si>
  <si>
    <t>Lot c.1</t>
  </si>
  <si>
    <t>Lot a.2</t>
  </si>
  <si>
    <t>Lot b.2</t>
  </si>
  <si>
    <t>Lot e.2</t>
  </si>
  <si>
    <t>Lot c.2</t>
  </si>
  <si>
    <t>Lot f.2</t>
  </si>
  <si>
    <t>Lot g.2</t>
  </si>
  <si>
    <t>Lot h.2</t>
  </si>
  <si>
    <t>Lot i.2</t>
  </si>
  <si>
    <t>Lot j.2</t>
  </si>
  <si>
    <t>Lot l.2</t>
  </si>
  <si>
    <t>Lot m.2</t>
  </si>
  <si>
    <t>Lot n.2</t>
  </si>
  <si>
    <t>Réception provisoire : date à laquelle l’exécution des obligations contractuelles de l’exportateur sont entièrement achevées</t>
  </si>
  <si>
    <t>En général, la Réception Définitive correspond à la fin de la garantie constructeur (souvent 12 ou 24 mois après l’achèvement du contrat). A noter que tous les contrats n’ont pas de réception définitive.</t>
  </si>
  <si>
    <t>Réceptions (s) provisoire(s): m+</t>
  </si>
  <si>
    <t xml:space="preserve">dont </t>
  </si>
  <si>
    <t>Intitulé sous-lot C.1.1</t>
  </si>
  <si>
    <t>Intitulé sous-lot C.1.2</t>
  </si>
  <si>
    <t>Intitulé sous-lot C.2.1</t>
  </si>
  <si>
    <t>Intitulé sous-lot C.2.2</t>
  </si>
  <si>
    <t>Nom 
de l’entreprise contractante</t>
  </si>
  <si>
    <t>Informations sur les fournisseurs 
des lots ou sous-lots &gt; 20% PF</t>
  </si>
  <si>
    <t>Lot d.1</t>
  </si>
  <si>
    <t xml:space="preserve">Délais d'exécution </t>
  </si>
  <si>
    <t>Emplacement du site de production concerné (commune en France ou pays étranger)</t>
  </si>
  <si>
    <t xml:space="preserve">TOTAL CONTRAT : </t>
  </si>
  <si>
    <t>Préciser les sous-lots quand le lot excède 20% du montant total de la Part française</t>
  </si>
  <si>
    <t>m + x à m+ x</t>
  </si>
  <si>
    <r>
      <rPr>
        <b/>
        <sz val="11"/>
        <color theme="1"/>
        <rFont val="Barlow"/>
      </rPr>
      <t>Date de la demande</t>
    </r>
    <r>
      <rPr>
        <sz val="11"/>
        <color theme="1"/>
        <rFont val="Barlow"/>
      </rPr>
      <t xml:space="preserve"> :</t>
    </r>
  </si>
  <si>
    <t>En EUR</t>
  </si>
  <si>
    <t xml:space="preserve">Prestations françaises </t>
  </si>
  <si>
    <t xml:space="preserve">Prestations étrangères </t>
  </si>
  <si>
    <t xml:space="preserve">Prestations locales </t>
  </si>
  <si>
    <t xml:space="preserve">délais d'exécution (de m+ à m+) </t>
  </si>
  <si>
    <t xml:space="preserve">a) Etudes -Services (ingénierie, R&amp;D, Formation, etc.) </t>
  </si>
  <si>
    <t>b) Travaux de génie civil</t>
  </si>
  <si>
    <t xml:space="preserve">c) Composants - fournitures </t>
  </si>
  <si>
    <t xml:space="preserve">d) Montage </t>
  </si>
  <si>
    <t xml:space="preserve">e) Assistance technique </t>
  </si>
  <si>
    <t xml:space="preserve">f) Service après-vente </t>
  </si>
  <si>
    <t xml:space="preserve">g) transport maritime </t>
  </si>
  <si>
    <t xml:space="preserve">h) Autres transports </t>
  </si>
  <si>
    <t xml:space="preserve">j) Autres </t>
  </si>
  <si>
    <t xml:space="preserve">Total </t>
  </si>
  <si>
    <t>Lot o.1</t>
  </si>
  <si>
    <t>Lot k.1</t>
  </si>
  <si>
    <t>Autre</t>
  </si>
  <si>
    <t>m+</t>
  </si>
  <si>
    <t>I) frais d'assurance et financiers</t>
  </si>
  <si>
    <t xml:space="preserve">Intitulé du lot : </t>
  </si>
  <si>
    <t>Maritime</t>
  </si>
  <si>
    <t>Lot b.1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</si>
</sst>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Barlow"/>
    </font>
    <font>
      <b/>
      <u/>
      <sz val="20"/>
      <color theme="1"/>
      <name val="Barlow"/>
    </font>
    <font>
      <b/>
      <u/>
      <sz val="18"/>
      <color theme="1"/>
      <name val="Barlow"/>
    </font>
    <font>
      <b/>
      <sz val="22"/>
      <color theme="0"/>
      <name val="Barlow"/>
    </font>
    <font>
      <b/>
      <sz val="20"/>
      <color theme="0"/>
      <name val="Barlow"/>
    </font>
    <font>
      <sz val="12"/>
      <color theme="0"/>
      <name val="Barlow"/>
    </font>
    <font>
      <b/>
      <sz val="16"/>
      <color theme="0"/>
      <name val="Barlow"/>
    </font>
    <font>
      <b/>
      <sz val="10"/>
      <color theme="0"/>
      <name val="Barlow"/>
    </font>
    <font>
      <sz val="20"/>
      <color theme="0"/>
      <name val="Barlow"/>
    </font>
    <font>
      <b/>
      <sz val="12"/>
      <color theme="1"/>
      <name val="Barlow"/>
    </font>
    <font>
      <sz val="12"/>
      <color rgb="FFFF0000"/>
      <name val="Barlow"/>
    </font>
    <font>
      <b/>
      <u/>
      <sz val="12"/>
      <color theme="0"/>
      <name val="Barlow"/>
    </font>
    <font>
      <b/>
      <sz val="12"/>
      <color theme="0"/>
      <name val="Barlow"/>
    </font>
    <font>
      <sz val="12"/>
      <color theme="1"/>
      <name val="Barlow"/>
    </font>
    <font>
      <b/>
      <sz val="12"/>
      <name val="Barlow"/>
    </font>
    <font>
      <b/>
      <i/>
      <sz val="12"/>
      <color theme="1"/>
      <name val="Barlow"/>
    </font>
    <font>
      <i/>
      <sz val="12"/>
      <color theme="1"/>
      <name val="Barlow"/>
    </font>
    <font>
      <sz val="12"/>
      <color theme="4"/>
      <name val="Barlow"/>
    </font>
    <font>
      <b/>
      <sz val="11"/>
      <color theme="1"/>
      <name val="Barlow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1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theme="0" tint="-4.9989318521683403E-2"/>
      </bottom>
      <diagonal/>
    </border>
    <border>
      <left/>
      <right/>
      <top style="thick">
        <color indexed="64"/>
      </top>
      <bottom style="thick">
        <color theme="0" tint="-4.9989318521683403E-2"/>
      </bottom>
      <diagonal/>
    </border>
    <border>
      <left/>
      <right style="thick">
        <color indexed="64"/>
      </right>
      <top style="thick">
        <color indexed="64"/>
      </top>
      <bottom style="thick">
        <color theme="0" tint="-4.9989318521683403E-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indexed="64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 style="thick">
        <color indexed="64"/>
      </bottom>
      <diagonal/>
    </border>
    <border>
      <left style="thick">
        <color theme="0"/>
      </left>
      <right/>
      <top style="thin">
        <color rgb="FFB2B2B2"/>
      </top>
      <bottom style="thick">
        <color indexed="64"/>
      </bottom>
      <diagonal/>
    </border>
    <border>
      <left/>
      <right/>
      <top style="thin">
        <color rgb="FFB2B2B2"/>
      </top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indexed="64"/>
      </bottom>
      <diagonal/>
    </border>
    <border>
      <left/>
      <right style="thick">
        <color theme="0"/>
      </right>
      <top style="thin">
        <color theme="0"/>
      </top>
      <bottom style="thick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/>
      <top style="thick">
        <color indexed="64"/>
      </top>
      <bottom style="thin">
        <color theme="0"/>
      </bottom>
      <diagonal/>
    </border>
    <border>
      <left/>
      <right/>
      <top style="thick">
        <color indexed="64"/>
      </top>
      <bottom style="thin">
        <color theme="0"/>
      </bottom>
      <diagonal/>
    </border>
    <border>
      <left/>
      <right style="thick">
        <color theme="0"/>
      </right>
      <top style="thick">
        <color indexed="64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indexed="64"/>
      </top>
      <bottom style="thin">
        <color theme="0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ck">
        <color theme="0"/>
      </left>
      <right style="thick">
        <color theme="0"/>
      </right>
      <top style="thick">
        <color indexed="64"/>
      </top>
      <bottom/>
      <diagonal/>
    </border>
    <border>
      <left/>
      <right style="thick">
        <color theme="0"/>
      </right>
      <top style="thick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ck">
        <color indexed="64"/>
      </top>
      <bottom/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theme="0"/>
      </right>
      <top style="thick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theme="0"/>
      </right>
      <top style="thin">
        <color theme="0"/>
      </top>
      <bottom style="thick">
        <color indexed="64"/>
      </bottom>
      <diagonal/>
    </border>
    <border>
      <left style="thick">
        <color theme="0"/>
      </left>
      <right style="medium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theme="0"/>
      </right>
      <top/>
      <bottom style="thick">
        <color indexed="64"/>
      </bottom>
      <diagonal/>
    </border>
    <border>
      <left style="thick">
        <color theme="0"/>
      </left>
      <right/>
      <top style="thick">
        <color indexed="64"/>
      </top>
      <bottom/>
      <diagonal/>
    </border>
    <border>
      <left style="thick">
        <color theme="0"/>
      </left>
      <right style="medium">
        <color indexed="64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medium">
        <color indexed="64"/>
      </right>
      <top style="thin">
        <color theme="0"/>
      </top>
      <bottom/>
      <diagonal/>
    </border>
    <border>
      <left style="thick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medium">
        <color indexed="64"/>
      </right>
      <top style="thin">
        <color theme="0"/>
      </top>
      <bottom style="thick">
        <color indexed="64"/>
      </bottom>
      <diagonal/>
    </border>
    <border>
      <left style="thick">
        <color theme="0"/>
      </left>
      <right style="medium">
        <color indexed="64"/>
      </right>
      <top/>
      <bottom/>
      <diagonal/>
    </border>
    <border>
      <left style="thick">
        <color theme="0"/>
      </left>
      <right style="medium">
        <color indexed="64"/>
      </right>
      <top/>
      <bottom style="thick">
        <color indexed="64"/>
      </bottom>
      <diagonal/>
    </border>
    <border>
      <left style="thick">
        <color theme="0"/>
      </left>
      <right style="medium">
        <color indexed="64"/>
      </right>
      <top/>
      <bottom style="thin">
        <color theme="0"/>
      </bottom>
      <diagonal/>
    </border>
    <border>
      <left style="thick">
        <color theme="0"/>
      </left>
      <right style="medium">
        <color indexed="64"/>
      </right>
      <top style="thick">
        <color indexed="64"/>
      </top>
      <bottom style="thin">
        <color theme="0"/>
      </bottom>
      <diagonal/>
    </border>
    <border>
      <left style="thick">
        <color theme="0"/>
      </left>
      <right style="medium">
        <color indexed="64"/>
      </right>
      <top style="thick">
        <color indexed="64"/>
      </top>
      <bottom/>
      <diagonal/>
    </border>
    <border>
      <left style="thick">
        <color theme="0"/>
      </left>
      <right style="medium">
        <color indexed="64"/>
      </right>
      <top style="thick">
        <color indexed="64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n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ck">
        <color theme="0"/>
      </left>
      <right/>
      <top style="thin">
        <color theme="0"/>
      </top>
      <bottom style="thick">
        <color indexed="64"/>
      </bottom>
      <diagonal/>
    </border>
    <border>
      <left/>
      <right/>
      <top style="thin">
        <color rgb="FFB2B2B2"/>
      </top>
      <bottom style="thin">
        <color theme="0"/>
      </bottom>
      <diagonal/>
    </border>
    <border>
      <left style="thin">
        <color indexed="64"/>
      </left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 style="medium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thick">
        <color indexed="64"/>
      </bottom>
      <diagonal/>
    </border>
    <border>
      <left style="thin">
        <color theme="0"/>
      </left>
      <right/>
      <top style="thick">
        <color indexed="64"/>
      </top>
      <bottom style="thin">
        <color rgb="FFB2B2B2"/>
      </bottom>
      <diagonal/>
    </border>
    <border>
      <left/>
      <right/>
      <top style="thick">
        <color indexed="64"/>
      </top>
      <bottom style="thin">
        <color rgb="FFB2B2B2"/>
      </bottom>
      <diagonal/>
    </border>
    <border>
      <left/>
      <right style="thick">
        <color theme="0"/>
      </right>
      <top style="thick">
        <color indexed="64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medium">
        <color indexed="64"/>
      </right>
      <top style="thick">
        <color indexed="64"/>
      </top>
      <bottom style="thick">
        <color theme="0"/>
      </bottom>
      <diagonal/>
    </border>
    <border>
      <left style="thick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thick">
        <color auto="1"/>
      </right>
      <top style="thick">
        <color theme="0"/>
      </top>
      <bottom/>
      <diagonal/>
    </border>
    <border>
      <left/>
      <right style="thick">
        <color auto="1"/>
      </right>
      <top/>
      <bottom style="thick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4" borderId="8">
      <alignment horizontal="center" vertical="center" wrapText="1"/>
    </xf>
    <xf numFmtId="0" fontId="1" fillId="5" borderId="21" applyNumberFormat="0" applyFont="0" applyAlignment="0" applyProtection="0"/>
  </cellStyleXfs>
  <cellXfs count="256">
    <xf numFmtId="0" fontId="0" fillId="0" borderId="0" xfId="0"/>
    <xf numFmtId="0" fontId="0" fillId="0" borderId="26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2" xfId="0" applyFont="1" applyBorder="1"/>
    <xf numFmtId="0" fontId="8" fillId="6" borderId="23" xfId="0" applyFont="1" applyFill="1" applyBorder="1" applyAlignment="1">
      <alignment vertical="center" wrapText="1"/>
    </xf>
    <xf numFmtId="0" fontId="10" fillId="8" borderId="96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10" fillId="8" borderId="98" xfId="0" applyFont="1" applyFill="1" applyBorder="1" applyAlignment="1">
      <alignment horizontal="center" vertical="center" wrapText="1"/>
    </xf>
    <xf numFmtId="0" fontId="9" fillId="8" borderId="98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vertical="top" wrapText="1"/>
    </xf>
    <xf numFmtId="0" fontId="11" fillId="6" borderId="25" xfId="0" applyFont="1" applyFill="1" applyBorder="1" applyAlignment="1">
      <alignment vertical="top" wrapText="1"/>
    </xf>
    <xf numFmtId="0" fontId="3" fillId="8" borderId="98" xfId="0" applyFont="1" applyFill="1" applyBorder="1"/>
    <xf numFmtId="0" fontId="8" fillId="6" borderId="33" xfId="0" applyFont="1" applyFill="1" applyBorder="1" applyAlignment="1">
      <alignment vertical="top" wrapText="1"/>
    </xf>
    <xf numFmtId="0" fontId="3" fillId="7" borderId="98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36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0" fontId="15" fillId="7" borderId="73" xfId="0" applyFont="1" applyFill="1" applyBorder="1" applyAlignment="1">
      <alignment horizontal="center" vertical="center" wrapText="1"/>
    </xf>
    <xf numFmtId="0" fontId="10" fillId="8" borderId="103" xfId="0" applyFont="1" applyFill="1" applyBorder="1" applyAlignment="1">
      <alignment horizontal="center" vertical="center" wrapText="1"/>
    </xf>
    <xf numFmtId="0" fontId="3" fillId="7" borderId="103" xfId="0" applyFont="1" applyFill="1" applyBorder="1" applyAlignment="1">
      <alignment vertical="center" wrapText="1"/>
    </xf>
    <xf numFmtId="43" fontId="16" fillId="0" borderId="0" xfId="1" applyFont="1" applyBorder="1" applyAlignment="1">
      <alignment vertical="center" wrapText="1"/>
    </xf>
    <xf numFmtId="164" fontId="16" fillId="2" borderId="74" xfId="0" applyNumberFormat="1" applyFont="1" applyFill="1" applyBorder="1" applyAlignment="1">
      <alignment horizontal="center" vertical="center" wrapText="1"/>
    </xf>
    <xf numFmtId="43" fontId="16" fillId="3" borderId="39" xfId="1" applyFont="1" applyFill="1" applyBorder="1" applyAlignment="1">
      <alignment vertical="center" wrapText="1"/>
    </xf>
    <xf numFmtId="0" fontId="16" fillId="3" borderId="41" xfId="0" applyFont="1" applyFill="1" applyBorder="1" applyAlignment="1">
      <alignment vertical="center" wrapText="1"/>
    </xf>
    <xf numFmtId="43" fontId="16" fillId="3" borderId="43" xfId="1" applyFont="1" applyFill="1" applyBorder="1" applyAlignment="1">
      <alignment vertical="center" wrapText="1"/>
    </xf>
    <xf numFmtId="164" fontId="16" fillId="2" borderId="75" xfId="0" applyNumberFormat="1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vertical="center" wrapText="1"/>
    </xf>
    <xf numFmtId="0" fontId="16" fillId="3" borderId="44" xfId="0" applyFont="1" applyFill="1" applyBorder="1" applyAlignment="1">
      <alignment vertical="center" wrapText="1"/>
    </xf>
    <xf numFmtId="43" fontId="16" fillId="3" borderId="48" xfId="1" applyFont="1" applyFill="1" applyBorder="1" applyAlignment="1">
      <alignment vertical="center" wrapText="1"/>
    </xf>
    <xf numFmtId="43" fontId="16" fillId="3" borderId="47" xfId="1" applyFont="1" applyFill="1" applyBorder="1" applyAlignment="1">
      <alignment vertical="center" wrapText="1"/>
    </xf>
    <xf numFmtId="164" fontId="16" fillId="2" borderId="76" xfId="0" applyNumberFormat="1" applyFont="1" applyFill="1" applyBorder="1" applyAlignment="1">
      <alignment horizontal="center" vertical="center" wrapText="1"/>
    </xf>
    <xf numFmtId="164" fontId="16" fillId="2" borderId="77" xfId="0" applyNumberFormat="1" applyFont="1" applyFill="1" applyBorder="1" applyAlignment="1">
      <alignment horizontal="center" vertical="center" wrapText="1"/>
    </xf>
    <xf numFmtId="0" fontId="16" fillId="3" borderId="51" xfId="0" applyFont="1" applyFill="1" applyBorder="1" applyAlignment="1">
      <alignment vertical="center" wrapText="1"/>
    </xf>
    <xf numFmtId="0" fontId="17" fillId="0" borderId="21" xfId="4" applyFont="1" applyFill="1" applyAlignment="1">
      <alignment vertical="center" wrapText="1"/>
    </xf>
    <xf numFmtId="43" fontId="16" fillId="3" borderId="7" xfId="1" applyFont="1" applyFill="1" applyBorder="1" applyAlignment="1">
      <alignment vertical="center" wrapText="1"/>
    </xf>
    <xf numFmtId="43" fontId="16" fillId="3" borderId="53" xfId="1" applyFont="1" applyFill="1" applyBorder="1" applyAlignment="1">
      <alignment vertical="center" wrapText="1"/>
    </xf>
    <xf numFmtId="43" fontId="16" fillId="3" borderId="52" xfId="1" applyFont="1" applyFill="1" applyBorder="1" applyAlignment="1">
      <alignment vertical="center" wrapText="1"/>
    </xf>
    <xf numFmtId="43" fontId="16" fillId="3" borderId="0" xfId="1" applyFont="1" applyFill="1" applyBorder="1" applyAlignment="1">
      <alignment vertical="center" wrapText="1"/>
    </xf>
    <xf numFmtId="43" fontId="16" fillId="3" borderId="40" xfId="1" applyFont="1" applyFill="1" applyBorder="1" applyAlignment="1">
      <alignment vertical="center" wrapText="1"/>
    </xf>
    <xf numFmtId="43" fontId="16" fillId="3" borderId="12" xfId="1" applyFont="1" applyFill="1" applyBorder="1" applyAlignment="1">
      <alignment vertical="center" wrapText="1"/>
    </xf>
    <xf numFmtId="164" fontId="16" fillId="2" borderId="78" xfId="0" applyNumberFormat="1" applyFont="1" applyFill="1" applyBorder="1" applyAlignment="1">
      <alignment horizontal="center" vertical="center" wrapText="1"/>
    </xf>
    <xf numFmtId="43" fontId="16" fillId="0" borderId="4" xfId="1" applyFont="1" applyBorder="1" applyAlignment="1">
      <alignment vertical="center" wrapText="1"/>
    </xf>
    <xf numFmtId="164" fontId="16" fillId="2" borderId="79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43" fontId="16" fillId="3" borderId="4" xfId="1" applyFont="1" applyFill="1" applyBorder="1" applyAlignment="1">
      <alignment vertical="center" wrapText="1"/>
    </xf>
    <xf numFmtId="43" fontId="16" fillId="3" borderId="50" xfId="1" applyFont="1" applyFill="1" applyBorder="1" applyAlignment="1">
      <alignment vertical="center" wrapText="1"/>
    </xf>
    <xf numFmtId="43" fontId="16" fillId="3" borderId="37" xfId="1" applyFont="1" applyFill="1" applyBorder="1" applyAlignment="1">
      <alignment vertical="center" wrapText="1"/>
    </xf>
    <xf numFmtId="0" fontId="17" fillId="0" borderId="42" xfId="4" applyFont="1" applyFill="1" applyBorder="1" applyAlignment="1">
      <alignment horizontal="center" vertical="center" wrapText="1"/>
    </xf>
    <xf numFmtId="43" fontId="16" fillId="3" borderId="22" xfId="1" applyFont="1" applyFill="1" applyBorder="1" applyAlignment="1">
      <alignment vertical="center" wrapText="1"/>
    </xf>
    <xf numFmtId="43" fontId="16" fillId="3" borderId="6" xfId="1" applyFont="1" applyFill="1" applyBorder="1" applyAlignment="1">
      <alignment vertical="center" wrapText="1"/>
    </xf>
    <xf numFmtId="43" fontId="16" fillId="0" borderId="56" xfId="1" applyFont="1" applyBorder="1" applyAlignment="1">
      <alignment vertical="center" wrapText="1"/>
    </xf>
    <xf numFmtId="164" fontId="16" fillId="2" borderId="80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9" fillId="2" borderId="2" xfId="1" applyFont="1" applyFill="1" applyBorder="1" applyAlignment="1">
      <alignment vertical="center" wrapText="1"/>
    </xf>
    <xf numFmtId="43" fontId="19" fillId="2" borderId="60" xfId="1" applyFont="1" applyFill="1" applyBorder="1" applyAlignment="1">
      <alignment vertical="center" wrapText="1"/>
    </xf>
    <xf numFmtId="43" fontId="19" fillId="2" borderId="61" xfId="1" applyFont="1" applyFill="1" applyBorder="1" applyAlignment="1">
      <alignment vertical="center" wrapText="1"/>
    </xf>
    <xf numFmtId="164" fontId="16" fillId="2" borderId="81" xfId="0" applyNumberFormat="1" applyFont="1" applyFill="1" applyBorder="1" applyAlignment="1">
      <alignment horizontal="center" vertical="center" wrapText="1"/>
    </xf>
    <xf numFmtId="43" fontId="16" fillId="0" borderId="7" xfId="1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39" xfId="0" applyFont="1" applyFill="1" applyBorder="1" applyAlignment="1">
      <alignment vertical="center" wrapText="1"/>
    </xf>
    <xf numFmtId="43" fontId="16" fillId="0" borderId="2" xfId="1" applyFont="1" applyFill="1" applyBorder="1" applyAlignment="1">
      <alignment vertical="center" wrapText="1"/>
    </xf>
    <xf numFmtId="43" fontId="16" fillId="0" borderId="2" xfId="1" applyFont="1" applyBorder="1" applyAlignment="1">
      <alignment vertical="center" wrapText="1"/>
    </xf>
    <xf numFmtId="164" fontId="16" fillId="2" borderId="82" xfId="0" applyNumberFormat="1" applyFont="1" applyFill="1" applyBorder="1" applyAlignment="1">
      <alignment horizontal="center" vertical="center" wrapText="1"/>
    </xf>
    <xf numFmtId="43" fontId="16" fillId="4" borderId="56" xfId="1" applyFont="1" applyFill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43" fontId="16" fillId="4" borderId="2" xfId="1" applyFont="1" applyFill="1" applyBorder="1" applyAlignment="1">
      <alignment vertical="center" wrapText="1"/>
    </xf>
    <xf numFmtId="0" fontId="16" fillId="3" borderId="64" xfId="0" applyFont="1" applyFill="1" applyBorder="1" applyAlignment="1">
      <alignment vertical="center" wrapText="1"/>
    </xf>
    <xf numFmtId="0" fontId="16" fillId="3" borderId="39" xfId="0" applyFont="1" applyFill="1" applyBorder="1" applyAlignment="1">
      <alignment vertical="center" wrapText="1"/>
    </xf>
    <xf numFmtId="43" fontId="19" fillId="2" borderId="91" xfId="1" applyFont="1" applyFill="1" applyBorder="1" applyAlignment="1">
      <alignment vertical="center" wrapText="1"/>
    </xf>
    <xf numFmtId="43" fontId="19" fillId="2" borderId="92" xfId="1" applyFont="1" applyFill="1" applyBorder="1" applyAlignment="1">
      <alignment vertical="center" wrapText="1"/>
    </xf>
    <xf numFmtId="43" fontId="19" fillId="2" borderId="93" xfId="1" applyFont="1" applyFill="1" applyBorder="1" applyAlignment="1">
      <alignment vertical="center" wrapText="1"/>
    </xf>
    <xf numFmtId="164" fontId="16" fillId="2" borderId="10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2" fillId="2" borderId="88" xfId="0" applyFont="1" applyFill="1" applyBorder="1" applyAlignment="1">
      <alignment horizontal="center" vertical="center"/>
    </xf>
    <xf numFmtId="43" fontId="16" fillId="2" borderId="89" xfId="1" applyFont="1" applyFill="1" applyBorder="1"/>
    <xf numFmtId="43" fontId="16" fillId="2" borderId="22" xfId="1" applyFont="1" applyFill="1" applyBorder="1"/>
    <xf numFmtId="43" fontId="16" fillId="2" borderId="37" xfId="1" applyFont="1" applyFill="1" applyBorder="1"/>
    <xf numFmtId="164" fontId="16" fillId="2" borderId="106" xfId="0" applyNumberFormat="1" applyFont="1" applyFill="1" applyBorder="1" applyAlignment="1">
      <alignment horizontal="center" vertical="center" wrapText="1"/>
    </xf>
    <xf numFmtId="0" fontId="12" fillId="2" borderId="69" xfId="0" applyFont="1" applyFill="1" applyBorder="1" applyAlignment="1">
      <alignment horizontal="center" vertical="center"/>
    </xf>
    <xf numFmtId="9" fontId="16" fillId="2" borderId="70" xfId="2" applyFont="1" applyFill="1" applyBorder="1"/>
    <xf numFmtId="9" fontId="16" fillId="2" borderId="48" xfId="2" applyFont="1" applyFill="1" applyBorder="1"/>
    <xf numFmtId="9" fontId="16" fillId="2" borderId="47" xfId="2" applyFont="1" applyFill="1" applyBorder="1"/>
    <xf numFmtId="9" fontId="16" fillId="2" borderId="107" xfId="2" applyFont="1" applyFill="1" applyBorder="1"/>
    <xf numFmtId="0" fontId="16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1" fillId="0" borderId="0" xfId="0" applyFont="1"/>
    <xf numFmtId="0" fontId="23" fillId="0" borderId="112" xfId="0" applyFont="1" applyBorder="1"/>
    <xf numFmtId="0" fontId="0" fillId="0" borderId="0" xfId="0" applyAlignment="1">
      <alignment horizontal="center"/>
    </xf>
    <xf numFmtId="0" fontId="0" fillId="0" borderId="111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9" xfId="0" applyBorder="1" applyAlignment="1">
      <alignment horizontal="left" vertical="center" wrapText="1"/>
    </xf>
    <xf numFmtId="0" fontId="0" fillId="0" borderId="120" xfId="0" applyBorder="1" applyAlignment="1">
      <alignment horizontal="left" vertical="center" wrapText="1"/>
    </xf>
    <xf numFmtId="43" fontId="22" fillId="0" borderId="0" xfId="0" applyNumberFormat="1" applyFont="1" applyAlignment="1">
      <alignment horizontal="right" vertical="center"/>
    </xf>
    <xf numFmtId="43" fontId="22" fillId="0" borderId="121" xfId="0" applyNumberFormat="1" applyFont="1" applyBorder="1" applyAlignment="1">
      <alignment horizontal="right" vertical="center"/>
    </xf>
    <xf numFmtId="43" fontId="22" fillId="0" borderId="122" xfId="0" applyNumberFormat="1" applyFont="1" applyBorder="1" applyAlignment="1">
      <alignment horizontal="right" vertical="center"/>
    </xf>
    <xf numFmtId="43" fontId="0" fillId="0" borderId="119" xfId="0" applyNumberFormat="1" applyBorder="1" applyAlignment="1">
      <alignment horizontal="right" vertical="center"/>
    </xf>
    <xf numFmtId="43" fontId="0" fillId="0" borderId="120" xfId="0" applyNumberFormat="1" applyBorder="1" applyAlignment="1">
      <alignment horizontal="right" vertical="center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23" xfId="0" applyBorder="1" applyAlignment="1">
      <alignment horizontal="left" vertical="center" wrapText="1"/>
    </xf>
    <xf numFmtId="43" fontId="22" fillId="0" borderId="124" xfId="0" applyNumberFormat="1" applyFont="1" applyBorder="1" applyAlignment="1">
      <alignment horizontal="right" vertical="center"/>
    </xf>
    <xf numFmtId="43" fontId="0" fillId="0" borderId="123" xfId="0" applyNumberFormat="1" applyBorder="1" applyAlignment="1">
      <alignment horizontal="right" vertical="center"/>
    </xf>
    <xf numFmtId="0" fontId="0" fillId="0" borderId="1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13" xfId="0" applyBorder="1" applyAlignment="1">
      <alignment horizontal="right" vertical="center" wrapText="1"/>
    </xf>
    <xf numFmtId="0" fontId="22" fillId="9" borderId="91" xfId="0" applyFont="1" applyFill="1" applyBorder="1" applyAlignment="1">
      <alignment horizontal="center" vertical="center"/>
    </xf>
    <xf numFmtId="0" fontId="0" fillId="9" borderId="113" xfId="0" applyFill="1" applyBorder="1" applyAlignment="1">
      <alignment horizontal="center" vertical="center"/>
    </xf>
    <xf numFmtId="0" fontId="0" fillId="10" borderId="119" xfId="0" applyFill="1" applyBorder="1" applyAlignment="1">
      <alignment horizontal="left" vertical="center" wrapText="1"/>
    </xf>
    <xf numFmtId="43" fontId="22" fillId="10" borderId="121" xfId="0" applyNumberFormat="1" applyFont="1" applyFill="1" applyBorder="1" applyAlignment="1">
      <alignment horizontal="right" vertical="center"/>
    </xf>
    <xf numFmtId="43" fontId="0" fillId="10" borderId="119" xfId="0" applyNumberFormat="1" applyFill="1" applyBorder="1" applyAlignment="1">
      <alignment horizontal="right" vertical="center"/>
    </xf>
    <xf numFmtId="0" fontId="0" fillId="10" borderId="117" xfId="0" applyFill="1" applyBorder="1" applyAlignment="1">
      <alignment horizontal="center" vertical="center"/>
    </xf>
    <xf numFmtId="0" fontId="0" fillId="10" borderId="111" xfId="0" applyFill="1" applyBorder="1" applyAlignment="1">
      <alignment horizontal="center" vertical="center"/>
    </xf>
    <xf numFmtId="0" fontId="0" fillId="10" borderId="114" xfId="0" applyFill="1" applyBorder="1" applyAlignment="1">
      <alignment horizontal="center" vertical="center"/>
    </xf>
    <xf numFmtId="0" fontId="17" fillId="0" borderId="42" xfId="4" applyFont="1" applyFill="1" applyBorder="1" applyAlignment="1">
      <alignment vertical="top" wrapText="1"/>
    </xf>
    <xf numFmtId="0" fontId="15" fillId="0" borderId="21" xfId="4" applyFont="1" applyFill="1" applyAlignment="1">
      <alignment vertical="top" wrapText="1"/>
    </xf>
    <xf numFmtId="0" fontId="15" fillId="0" borderId="21" xfId="4" applyFont="1" applyFill="1" applyAlignment="1">
      <alignment vertical="center" wrapText="1"/>
    </xf>
    <xf numFmtId="0" fontId="17" fillId="0" borderId="42" xfId="4" applyFont="1" applyFill="1" applyBorder="1" applyAlignment="1">
      <alignment vertical="center" wrapText="1"/>
    </xf>
    <xf numFmtId="164" fontId="16" fillId="2" borderId="130" xfId="0" applyNumberFormat="1" applyFont="1" applyFill="1" applyBorder="1" applyAlignment="1">
      <alignment horizontal="center" vertical="center" wrapText="1"/>
    </xf>
    <xf numFmtId="164" fontId="16" fillId="2" borderId="131" xfId="0" applyNumberFormat="1" applyFont="1" applyFill="1" applyBorder="1" applyAlignment="1">
      <alignment horizontal="center" vertical="center" wrapText="1"/>
    </xf>
    <xf numFmtId="0" fontId="17" fillId="0" borderId="85" xfId="4" applyFont="1" applyFill="1" applyBorder="1" applyAlignment="1">
      <alignment vertical="center" wrapText="1"/>
    </xf>
    <xf numFmtId="0" fontId="17" fillId="0" borderId="87" xfId="4" applyFont="1" applyFill="1" applyBorder="1" applyAlignment="1">
      <alignment vertical="center" wrapText="1"/>
    </xf>
    <xf numFmtId="10" fontId="3" fillId="0" borderId="0" xfId="0" applyNumberFormat="1" applyFont="1"/>
    <xf numFmtId="10" fontId="3" fillId="0" borderId="12" xfId="0" applyNumberFormat="1" applyFont="1" applyBorder="1"/>
    <xf numFmtId="10" fontId="15" fillId="7" borderId="83" xfId="2" applyNumberFormat="1" applyFont="1" applyFill="1" applyBorder="1" applyAlignment="1">
      <alignment horizontal="center" vertical="center" wrapText="1"/>
    </xf>
    <xf numFmtId="10" fontId="16" fillId="0" borderId="40" xfId="2" applyNumberFormat="1" applyFont="1" applyBorder="1" applyAlignment="1">
      <alignment vertical="center" wrapText="1"/>
    </xf>
    <xf numFmtId="10" fontId="16" fillId="3" borderId="40" xfId="2" applyNumberFormat="1" applyFont="1" applyFill="1" applyBorder="1" applyAlignment="1">
      <alignment vertical="center" wrapText="1"/>
    </xf>
    <xf numFmtId="10" fontId="16" fillId="3" borderId="47" xfId="2" applyNumberFormat="1" applyFont="1" applyFill="1" applyBorder="1" applyAlignment="1">
      <alignment vertical="center" wrapText="1"/>
    </xf>
    <xf numFmtId="10" fontId="16" fillId="0" borderId="43" xfId="2" applyNumberFormat="1" applyFont="1" applyBorder="1" applyAlignment="1">
      <alignment vertical="center" wrapText="1"/>
    </xf>
    <xf numFmtId="10" fontId="16" fillId="0" borderId="37" xfId="2" applyNumberFormat="1" applyFont="1" applyBorder="1" applyAlignment="1">
      <alignment vertical="center" wrapText="1"/>
    </xf>
    <xf numFmtId="10" fontId="16" fillId="0" borderId="58" xfId="2" applyNumberFormat="1" applyFont="1" applyBorder="1" applyAlignment="1">
      <alignment vertical="center" wrapText="1"/>
    </xf>
    <xf numFmtId="10" fontId="16" fillId="3" borderId="43" xfId="2" applyNumberFormat="1" applyFont="1" applyFill="1" applyBorder="1" applyAlignment="1">
      <alignment vertical="center" wrapText="1"/>
    </xf>
    <xf numFmtId="10" fontId="19" fillId="2" borderId="60" xfId="1" applyNumberFormat="1" applyFont="1" applyFill="1" applyBorder="1" applyAlignment="1">
      <alignment vertical="center" wrapText="1"/>
    </xf>
    <xf numFmtId="10" fontId="16" fillId="0" borderId="40" xfId="2" applyNumberFormat="1" applyFont="1" applyFill="1" applyBorder="1" applyAlignment="1">
      <alignment vertical="center" wrapText="1"/>
    </xf>
    <xf numFmtId="10" fontId="16" fillId="0" borderId="60" xfId="2" applyNumberFormat="1" applyFont="1" applyFill="1" applyBorder="1" applyAlignment="1">
      <alignment vertical="center" wrapText="1"/>
    </xf>
    <xf numFmtId="10" fontId="16" fillId="0" borderId="60" xfId="2" applyNumberFormat="1" applyFont="1" applyBorder="1" applyAlignment="1">
      <alignment vertical="center" wrapText="1"/>
    </xf>
    <xf numFmtId="10" fontId="16" fillId="4" borderId="58" xfId="2" applyNumberFormat="1" applyFont="1" applyFill="1" applyBorder="1" applyAlignment="1">
      <alignment vertical="center" wrapText="1"/>
    </xf>
    <xf numFmtId="10" fontId="16" fillId="4" borderId="60" xfId="2" applyNumberFormat="1" applyFont="1" applyFill="1" applyBorder="1" applyAlignment="1">
      <alignment vertical="center" wrapText="1"/>
    </xf>
    <xf numFmtId="10" fontId="19" fillId="2" borderId="60" xfId="2" applyNumberFormat="1" applyFont="1" applyFill="1" applyBorder="1" applyAlignment="1">
      <alignment vertical="center" wrapText="1"/>
    </xf>
    <xf numFmtId="10" fontId="16" fillId="0" borderId="2" xfId="2" applyNumberFormat="1" applyFont="1" applyFill="1" applyBorder="1" applyAlignment="1">
      <alignment vertical="center" wrapText="1"/>
    </xf>
    <xf numFmtId="10" fontId="19" fillId="2" borderId="93" xfId="2" applyNumberFormat="1" applyFont="1" applyFill="1" applyBorder="1" applyAlignment="1">
      <alignment vertical="center" wrapText="1"/>
    </xf>
    <xf numFmtId="10" fontId="16" fillId="3" borderId="84" xfId="0" applyNumberFormat="1" applyFont="1" applyFill="1" applyBorder="1"/>
    <xf numFmtId="10" fontId="16" fillId="0" borderId="71" xfId="2" applyNumberFormat="1" applyFont="1" applyFill="1" applyBorder="1"/>
    <xf numFmtId="10" fontId="16" fillId="0" borderId="0" xfId="0" applyNumberFormat="1" applyFont="1"/>
    <xf numFmtId="10" fontId="0" fillId="0" borderId="0" xfId="0" applyNumberFormat="1"/>
    <xf numFmtId="43" fontId="16" fillId="3" borderId="53" xfId="0" applyNumberFormat="1" applyFont="1" applyFill="1" applyBorder="1" applyAlignment="1">
      <alignment vertical="center" wrapText="1"/>
    </xf>
    <xf numFmtId="0" fontId="9" fillId="8" borderId="96" xfId="0" applyFont="1" applyFill="1" applyBorder="1" applyAlignment="1">
      <alignment horizontal="center" vertical="center" wrapText="1"/>
    </xf>
    <xf numFmtId="0" fontId="9" fillId="8" borderId="98" xfId="0" applyFont="1" applyFill="1" applyBorder="1" applyAlignment="1">
      <alignment horizontal="center" vertical="center" wrapText="1"/>
    </xf>
    <xf numFmtId="0" fontId="9" fillId="8" borderId="104" xfId="0" applyFont="1" applyFill="1" applyBorder="1" applyAlignment="1">
      <alignment horizontal="center" vertical="center" wrapText="1"/>
    </xf>
    <xf numFmtId="0" fontId="9" fillId="8" borderId="101" xfId="0" applyFont="1" applyFill="1" applyBorder="1" applyAlignment="1">
      <alignment horizontal="center" vertical="center" wrapText="1"/>
    </xf>
    <xf numFmtId="0" fontId="9" fillId="8" borderId="102" xfId="0" applyFont="1" applyFill="1" applyBorder="1" applyAlignment="1">
      <alignment horizontal="center" vertical="center" wrapText="1"/>
    </xf>
    <xf numFmtId="0" fontId="9" fillId="8" borderId="94" xfId="0" applyFont="1" applyFill="1" applyBorder="1" applyAlignment="1">
      <alignment horizontal="center" vertical="center" wrapText="1"/>
    </xf>
    <xf numFmtId="0" fontId="9" fillId="8" borderId="97" xfId="0" applyFont="1" applyFill="1" applyBorder="1" applyAlignment="1">
      <alignment horizontal="center" vertical="center" wrapText="1"/>
    </xf>
    <xf numFmtId="0" fontId="9" fillId="8" borderId="99" xfId="0" applyFont="1" applyFill="1" applyBorder="1" applyAlignment="1">
      <alignment horizontal="center" vertical="center" wrapText="1"/>
    </xf>
    <xf numFmtId="0" fontId="12" fillId="0" borderId="108" xfId="0" applyFont="1" applyBorder="1" applyAlignment="1">
      <alignment vertical="center" wrapText="1"/>
    </xf>
    <xf numFmtId="0" fontId="12" fillId="0" borderId="109" xfId="0" applyFont="1" applyBorder="1" applyAlignment="1">
      <alignment vertical="center" wrapText="1"/>
    </xf>
    <xf numFmtId="0" fontId="12" fillId="0" borderId="110" xfId="0" applyFont="1" applyBorder="1" applyAlignment="1">
      <alignment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horizontal="center" vertical="center" wrapText="1"/>
    </xf>
    <xf numFmtId="164" fontId="13" fillId="2" borderId="30" xfId="0" applyNumberFormat="1" applyFont="1" applyFill="1" applyBorder="1" applyAlignment="1">
      <alignment vertical="center" wrapText="1"/>
    </xf>
    <xf numFmtId="0" fontId="13" fillId="2" borderId="34" xfId="0" applyFont="1" applyFill="1" applyBorder="1" applyAlignment="1">
      <alignment vertical="center" wrapText="1"/>
    </xf>
    <xf numFmtId="0" fontId="13" fillId="2" borderId="132" xfId="0" applyFont="1" applyFill="1" applyBorder="1" applyAlignment="1">
      <alignment vertical="center" wrapText="1"/>
    </xf>
    <xf numFmtId="0" fontId="13" fillId="2" borderId="28" xfId="0" applyFont="1" applyFill="1" applyBorder="1" applyAlignment="1">
      <alignment vertical="center" wrapText="1"/>
    </xf>
    <xf numFmtId="0" fontId="13" fillId="2" borderId="29" xfId="0" applyFont="1" applyFill="1" applyBorder="1" applyAlignment="1">
      <alignment vertical="center" wrapText="1"/>
    </xf>
    <xf numFmtId="0" fontId="13" fillId="2" borderId="133" xfId="0" applyFont="1" applyFill="1" applyBorder="1" applyAlignment="1">
      <alignment vertical="center" wrapText="1"/>
    </xf>
    <xf numFmtId="0" fontId="9" fillId="8" borderId="95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8" borderId="100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7" fillId="6" borderId="7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7" fillId="6" borderId="84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 indent="1"/>
    </xf>
    <xf numFmtId="0" fontId="14" fillId="7" borderId="35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16" fillId="3" borderId="45" xfId="0" applyFont="1" applyFill="1" applyBorder="1"/>
    <xf numFmtId="0" fontId="16" fillId="3" borderId="46" xfId="0" applyFont="1" applyFill="1" applyBorder="1"/>
    <xf numFmtId="0" fontId="12" fillId="0" borderId="49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0" xfId="0" applyFont="1" applyBorder="1" applyAlignment="1">
      <alignment vertical="center" wrapText="1"/>
    </xf>
    <xf numFmtId="0" fontId="17" fillId="0" borderId="21" xfId="4" applyFont="1" applyFill="1" applyAlignment="1">
      <alignment vertical="center" wrapText="1"/>
    </xf>
    <xf numFmtId="0" fontId="15" fillId="0" borderId="21" xfId="4" applyFont="1" applyFill="1" applyAlignment="1">
      <alignment vertical="center" wrapText="1"/>
    </xf>
    <xf numFmtId="0" fontId="12" fillId="0" borderId="6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61" xfId="0" applyFont="1" applyBorder="1" applyAlignment="1">
      <alignment vertical="center" wrapText="1"/>
    </xf>
    <xf numFmtId="0" fontId="16" fillId="3" borderId="9" xfId="0" applyFont="1" applyFill="1" applyBorder="1" applyAlignment="1">
      <alignment horizontal="left" vertical="center" wrapText="1" indent="2"/>
    </xf>
    <xf numFmtId="0" fontId="16" fillId="3" borderId="39" xfId="0" applyFont="1" applyFill="1" applyBorder="1" applyAlignment="1">
      <alignment horizontal="left" vertical="center" wrapText="1" indent="2"/>
    </xf>
    <xf numFmtId="0" fontId="17" fillId="0" borderId="59" xfId="4" applyFont="1" applyFill="1" applyBorder="1" applyAlignment="1">
      <alignment horizontal="left" vertical="center" wrapText="1"/>
    </xf>
    <xf numFmtId="0" fontId="17" fillId="0" borderId="42" xfId="4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2" fillId="0" borderId="55" xfId="0" applyFont="1" applyBorder="1" applyAlignment="1">
      <alignment vertical="center" wrapText="1"/>
    </xf>
    <xf numFmtId="0" fontId="12" fillId="0" borderId="56" xfId="0" applyFont="1" applyBorder="1" applyAlignment="1">
      <alignment vertical="center" wrapText="1"/>
    </xf>
    <xf numFmtId="0" fontId="12" fillId="0" borderId="57" xfId="0" applyFont="1" applyBorder="1" applyAlignment="1">
      <alignment vertical="center" wrapText="1"/>
    </xf>
    <xf numFmtId="0" fontId="18" fillId="2" borderId="6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15" fillId="6" borderId="6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2" fillId="4" borderId="55" xfId="0" applyFont="1" applyFill="1" applyBorder="1" applyAlignment="1">
      <alignment vertical="center" wrapText="1"/>
    </xf>
    <xf numFmtId="0" fontId="12" fillId="4" borderId="56" xfId="0" applyFont="1" applyFill="1" applyBorder="1" applyAlignment="1">
      <alignment vertical="center" wrapText="1"/>
    </xf>
    <xf numFmtId="0" fontId="12" fillId="4" borderId="57" xfId="0" applyFont="1" applyFill="1" applyBorder="1" applyAlignment="1">
      <alignment vertical="center" wrapText="1"/>
    </xf>
    <xf numFmtId="0" fontId="20" fillId="0" borderId="16" xfId="0" applyFont="1" applyBorder="1" applyAlignment="1">
      <alignment horizontal="center"/>
    </xf>
    <xf numFmtId="0" fontId="12" fillId="3" borderId="86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4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8" fillId="2" borderId="90" xfId="0" applyFont="1" applyFill="1" applyBorder="1" applyAlignment="1">
      <alignment horizontal="center" vertical="center" wrapText="1"/>
    </xf>
    <xf numFmtId="0" fontId="18" fillId="2" borderId="91" xfId="0" applyFont="1" applyFill="1" applyBorder="1" applyAlignment="1">
      <alignment horizontal="center" vertical="center" wrapText="1"/>
    </xf>
    <xf numFmtId="0" fontId="18" fillId="2" borderId="92" xfId="0" applyFont="1" applyFill="1" applyBorder="1" applyAlignment="1">
      <alignment horizontal="center" vertical="center" wrapText="1"/>
    </xf>
    <xf numFmtId="0" fontId="12" fillId="2" borderId="6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0" fillId="9" borderId="127" xfId="0" applyFill="1" applyBorder="1" applyAlignment="1">
      <alignment horizontal="center" vertical="center"/>
    </xf>
    <xf numFmtId="0" fontId="0" fillId="9" borderId="128" xfId="0" applyFill="1" applyBorder="1" applyAlignment="1">
      <alignment horizontal="center" vertical="center"/>
    </xf>
    <xf numFmtId="0" fontId="0" fillId="9" borderId="129" xfId="0" applyFill="1" applyBorder="1" applyAlignment="1">
      <alignment horizontal="center" vertical="center"/>
    </xf>
  </cellXfs>
  <cellStyles count="5">
    <cellStyle name="Milliers" xfId="1" builtinId="3"/>
    <cellStyle name="Normal" xfId="0" builtinId="0"/>
    <cellStyle name="Note" xfId="4" builtinId="10"/>
    <cellStyle name="Pourcentage" xfId="2" builtinId="5"/>
    <cellStyle name="Style 1" xfId="3" xr:uid="{26B54003-0BC6-4F26-AED5-6A2E835075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64215</xdr:colOff>
      <xdr:row>15</xdr:row>
      <xdr:rowOff>32108</xdr:rowOff>
    </xdr:from>
    <xdr:to>
      <xdr:col>2</xdr:col>
      <xdr:colOff>192641</xdr:colOff>
      <xdr:row>15</xdr:row>
      <xdr:rowOff>160535</xdr:rowOff>
    </xdr:to>
    <xdr:sp macro="" textlink="">
      <xdr:nvSpPr>
        <xdr:cNvPr id="40" name="Signe Plus 39">
          <a:extLst>
            <a:ext uri="{FF2B5EF4-FFF2-40B4-BE49-F238E27FC236}">
              <a16:creationId xmlns:a16="http://schemas.microsoft.com/office/drawing/2014/main" id="{44660242-FC01-48AF-B836-A71E1B47C309}"/>
            </a:ext>
          </a:extLst>
        </xdr:cNvPr>
        <xdr:cNvSpPr/>
      </xdr:nvSpPr>
      <xdr:spPr>
        <a:xfrm>
          <a:off x="845265" y="2937233"/>
          <a:ext cx="128426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42811</xdr:colOff>
      <xdr:row>19</xdr:row>
      <xdr:rowOff>53512</xdr:rowOff>
    </xdr:from>
    <xdr:to>
      <xdr:col>2</xdr:col>
      <xdr:colOff>181939</xdr:colOff>
      <xdr:row>19</xdr:row>
      <xdr:rowOff>181939</xdr:rowOff>
    </xdr:to>
    <xdr:sp macro="" textlink="">
      <xdr:nvSpPr>
        <xdr:cNvPr id="41" name="Signe Plus 40">
          <a:extLst>
            <a:ext uri="{FF2B5EF4-FFF2-40B4-BE49-F238E27FC236}">
              <a16:creationId xmlns:a16="http://schemas.microsoft.com/office/drawing/2014/main" id="{B710D60D-6474-4CD0-88B0-846C8B272FF0}"/>
            </a:ext>
          </a:extLst>
        </xdr:cNvPr>
        <xdr:cNvSpPr/>
      </xdr:nvSpPr>
      <xdr:spPr>
        <a:xfrm>
          <a:off x="823861" y="3549187"/>
          <a:ext cx="139128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74916</xdr:colOff>
      <xdr:row>27</xdr:row>
      <xdr:rowOff>32107</xdr:rowOff>
    </xdr:from>
    <xdr:to>
      <xdr:col>2</xdr:col>
      <xdr:colOff>235449</xdr:colOff>
      <xdr:row>27</xdr:row>
      <xdr:rowOff>181939</xdr:rowOff>
    </xdr:to>
    <xdr:sp macro="" textlink="">
      <xdr:nvSpPr>
        <xdr:cNvPr id="42" name="Signe Plus 41">
          <a:extLst>
            <a:ext uri="{FF2B5EF4-FFF2-40B4-BE49-F238E27FC236}">
              <a16:creationId xmlns:a16="http://schemas.microsoft.com/office/drawing/2014/main" id="{D04A21F0-35F4-49EC-90AA-ADDC6CC049B2}"/>
            </a:ext>
          </a:extLst>
        </xdr:cNvPr>
        <xdr:cNvSpPr/>
      </xdr:nvSpPr>
      <xdr:spPr>
        <a:xfrm>
          <a:off x="855966" y="4232632"/>
          <a:ext cx="160533" cy="149832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42811</xdr:colOff>
      <xdr:row>35</xdr:row>
      <xdr:rowOff>53512</xdr:rowOff>
    </xdr:from>
    <xdr:to>
      <xdr:col>2</xdr:col>
      <xdr:colOff>181939</xdr:colOff>
      <xdr:row>35</xdr:row>
      <xdr:rowOff>181939</xdr:rowOff>
    </xdr:to>
    <xdr:sp macro="" textlink="">
      <xdr:nvSpPr>
        <xdr:cNvPr id="44" name="Signe Plus 43">
          <a:extLst>
            <a:ext uri="{FF2B5EF4-FFF2-40B4-BE49-F238E27FC236}">
              <a16:creationId xmlns:a16="http://schemas.microsoft.com/office/drawing/2014/main" id="{05997AB0-07F0-4A96-9322-D3171B23B130}"/>
            </a:ext>
          </a:extLst>
        </xdr:cNvPr>
        <xdr:cNvSpPr/>
      </xdr:nvSpPr>
      <xdr:spPr>
        <a:xfrm>
          <a:off x="823861" y="6197137"/>
          <a:ext cx="139128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42811</xdr:colOff>
      <xdr:row>39</xdr:row>
      <xdr:rowOff>53512</xdr:rowOff>
    </xdr:from>
    <xdr:to>
      <xdr:col>2</xdr:col>
      <xdr:colOff>181939</xdr:colOff>
      <xdr:row>39</xdr:row>
      <xdr:rowOff>181939</xdr:rowOff>
    </xdr:to>
    <xdr:sp macro="" textlink="">
      <xdr:nvSpPr>
        <xdr:cNvPr id="45" name="Signe Plus 44">
          <a:extLst>
            <a:ext uri="{FF2B5EF4-FFF2-40B4-BE49-F238E27FC236}">
              <a16:creationId xmlns:a16="http://schemas.microsoft.com/office/drawing/2014/main" id="{F18ECB75-B7FE-4976-BEF4-F56050615D37}"/>
            </a:ext>
          </a:extLst>
        </xdr:cNvPr>
        <xdr:cNvSpPr/>
      </xdr:nvSpPr>
      <xdr:spPr>
        <a:xfrm>
          <a:off x="823861" y="6778162"/>
          <a:ext cx="139128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42811</xdr:colOff>
      <xdr:row>43</xdr:row>
      <xdr:rowOff>53512</xdr:rowOff>
    </xdr:from>
    <xdr:to>
      <xdr:col>2</xdr:col>
      <xdr:colOff>181939</xdr:colOff>
      <xdr:row>43</xdr:row>
      <xdr:rowOff>181939</xdr:rowOff>
    </xdr:to>
    <xdr:sp macro="" textlink="">
      <xdr:nvSpPr>
        <xdr:cNvPr id="46" name="Signe Plus 45">
          <a:extLst>
            <a:ext uri="{FF2B5EF4-FFF2-40B4-BE49-F238E27FC236}">
              <a16:creationId xmlns:a16="http://schemas.microsoft.com/office/drawing/2014/main" id="{80654EDD-8863-409E-95C1-12F7BED30C25}"/>
            </a:ext>
          </a:extLst>
        </xdr:cNvPr>
        <xdr:cNvSpPr/>
      </xdr:nvSpPr>
      <xdr:spPr>
        <a:xfrm>
          <a:off x="823861" y="7378237"/>
          <a:ext cx="139128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42811</xdr:colOff>
      <xdr:row>47</xdr:row>
      <xdr:rowOff>53512</xdr:rowOff>
    </xdr:from>
    <xdr:to>
      <xdr:col>2</xdr:col>
      <xdr:colOff>181939</xdr:colOff>
      <xdr:row>47</xdr:row>
      <xdr:rowOff>181939</xdr:rowOff>
    </xdr:to>
    <xdr:sp macro="" textlink="">
      <xdr:nvSpPr>
        <xdr:cNvPr id="47" name="Signe Plus 46">
          <a:extLst>
            <a:ext uri="{FF2B5EF4-FFF2-40B4-BE49-F238E27FC236}">
              <a16:creationId xmlns:a16="http://schemas.microsoft.com/office/drawing/2014/main" id="{BD906C45-48E5-4C02-95ED-FEF6E256B340}"/>
            </a:ext>
          </a:extLst>
        </xdr:cNvPr>
        <xdr:cNvSpPr/>
      </xdr:nvSpPr>
      <xdr:spPr>
        <a:xfrm>
          <a:off x="823861" y="7978312"/>
          <a:ext cx="139128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42811</xdr:colOff>
      <xdr:row>51</xdr:row>
      <xdr:rowOff>53512</xdr:rowOff>
    </xdr:from>
    <xdr:to>
      <xdr:col>2</xdr:col>
      <xdr:colOff>181939</xdr:colOff>
      <xdr:row>51</xdr:row>
      <xdr:rowOff>181939</xdr:rowOff>
    </xdr:to>
    <xdr:sp macro="" textlink="">
      <xdr:nvSpPr>
        <xdr:cNvPr id="48" name="Signe Plus 47">
          <a:extLst>
            <a:ext uri="{FF2B5EF4-FFF2-40B4-BE49-F238E27FC236}">
              <a16:creationId xmlns:a16="http://schemas.microsoft.com/office/drawing/2014/main" id="{5C80259A-9B4A-4DE1-82E8-A31A200D9F2D}"/>
            </a:ext>
          </a:extLst>
        </xdr:cNvPr>
        <xdr:cNvSpPr/>
      </xdr:nvSpPr>
      <xdr:spPr>
        <a:xfrm>
          <a:off x="823861" y="8578387"/>
          <a:ext cx="139128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42811</xdr:colOff>
      <xdr:row>55</xdr:row>
      <xdr:rowOff>53512</xdr:rowOff>
    </xdr:from>
    <xdr:to>
      <xdr:col>2</xdr:col>
      <xdr:colOff>181939</xdr:colOff>
      <xdr:row>55</xdr:row>
      <xdr:rowOff>181939</xdr:rowOff>
    </xdr:to>
    <xdr:sp macro="" textlink="">
      <xdr:nvSpPr>
        <xdr:cNvPr id="49" name="Signe Plus 48">
          <a:extLst>
            <a:ext uri="{FF2B5EF4-FFF2-40B4-BE49-F238E27FC236}">
              <a16:creationId xmlns:a16="http://schemas.microsoft.com/office/drawing/2014/main" id="{7D441794-2285-45C5-BA16-D89FA1A772E0}"/>
            </a:ext>
          </a:extLst>
        </xdr:cNvPr>
        <xdr:cNvSpPr/>
      </xdr:nvSpPr>
      <xdr:spPr>
        <a:xfrm>
          <a:off x="823861" y="9168937"/>
          <a:ext cx="139128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53924</xdr:colOff>
      <xdr:row>58</xdr:row>
      <xdr:rowOff>53512</xdr:rowOff>
    </xdr:from>
    <xdr:to>
      <xdr:col>2</xdr:col>
      <xdr:colOff>193052</xdr:colOff>
      <xdr:row>58</xdr:row>
      <xdr:rowOff>188289</xdr:rowOff>
    </xdr:to>
    <xdr:sp macro="" textlink="">
      <xdr:nvSpPr>
        <xdr:cNvPr id="50" name="Signe Plus 49">
          <a:extLst>
            <a:ext uri="{FF2B5EF4-FFF2-40B4-BE49-F238E27FC236}">
              <a16:creationId xmlns:a16="http://schemas.microsoft.com/office/drawing/2014/main" id="{798D8139-30D5-40AE-AA6E-A4C6E2A726D5}"/>
            </a:ext>
          </a:extLst>
        </xdr:cNvPr>
        <xdr:cNvSpPr/>
      </xdr:nvSpPr>
      <xdr:spPr>
        <a:xfrm>
          <a:off x="1569987" y="11420012"/>
          <a:ext cx="139128" cy="13477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42811</xdr:colOff>
      <xdr:row>64</xdr:row>
      <xdr:rowOff>53512</xdr:rowOff>
    </xdr:from>
    <xdr:to>
      <xdr:col>2</xdr:col>
      <xdr:colOff>181939</xdr:colOff>
      <xdr:row>64</xdr:row>
      <xdr:rowOff>181939</xdr:rowOff>
    </xdr:to>
    <xdr:sp macro="" textlink="">
      <xdr:nvSpPr>
        <xdr:cNvPr id="51" name="Signe Plus 50">
          <a:extLst>
            <a:ext uri="{FF2B5EF4-FFF2-40B4-BE49-F238E27FC236}">
              <a16:creationId xmlns:a16="http://schemas.microsoft.com/office/drawing/2014/main" id="{8CFE5760-771A-4141-8E55-CDAFD899AD59}"/>
            </a:ext>
          </a:extLst>
        </xdr:cNvPr>
        <xdr:cNvSpPr/>
      </xdr:nvSpPr>
      <xdr:spPr>
        <a:xfrm>
          <a:off x="823861" y="11359687"/>
          <a:ext cx="139128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42811</xdr:colOff>
      <xdr:row>68</xdr:row>
      <xdr:rowOff>53512</xdr:rowOff>
    </xdr:from>
    <xdr:to>
      <xdr:col>2</xdr:col>
      <xdr:colOff>181939</xdr:colOff>
      <xdr:row>68</xdr:row>
      <xdr:rowOff>181939</xdr:rowOff>
    </xdr:to>
    <xdr:sp macro="" textlink="">
      <xdr:nvSpPr>
        <xdr:cNvPr id="52" name="Signe Plus 51">
          <a:extLst>
            <a:ext uri="{FF2B5EF4-FFF2-40B4-BE49-F238E27FC236}">
              <a16:creationId xmlns:a16="http://schemas.microsoft.com/office/drawing/2014/main" id="{28FDCBB9-5AB7-423C-A1B4-DDF7C6DA7B3C}"/>
            </a:ext>
          </a:extLst>
        </xdr:cNvPr>
        <xdr:cNvSpPr/>
      </xdr:nvSpPr>
      <xdr:spPr>
        <a:xfrm>
          <a:off x="823861" y="12035962"/>
          <a:ext cx="139128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42811</xdr:colOff>
      <xdr:row>72</xdr:row>
      <xdr:rowOff>53512</xdr:rowOff>
    </xdr:from>
    <xdr:to>
      <xdr:col>2</xdr:col>
      <xdr:colOff>181939</xdr:colOff>
      <xdr:row>72</xdr:row>
      <xdr:rowOff>181939</xdr:rowOff>
    </xdr:to>
    <xdr:sp macro="" textlink="">
      <xdr:nvSpPr>
        <xdr:cNvPr id="53" name="Signe Plus 52">
          <a:extLst>
            <a:ext uri="{FF2B5EF4-FFF2-40B4-BE49-F238E27FC236}">
              <a16:creationId xmlns:a16="http://schemas.microsoft.com/office/drawing/2014/main" id="{E38736B8-88FE-4400-9525-22790DBEF286}"/>
            </a:ext>
          </a:extLst>
        </xdr:cNvPr>
        <xdr:cNvSpPr/>
      </xdr:nvSpPr>
      <xdr:spPr>
        <a:xfrm>
          <a:off x="823861" y="12807487"/>
          <a:ext cx="139128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42811</xdr:colOff>
      <xdr:row>75</xdr:row>
      <xdr:rowOff>53512</xdr:rowOff>
    </xdr:from>
    <xdr:to>
      <xdr:col>2</xdr:col>
      <xdr:colOff>181939</xdr:colOff>
      <xdr:row>75</xdr:row>
      <xdr:rowOff>181939</xdr:rowOff>
    </xdr:to>
    <xdr:sp macro="" textlink="">
      <xdr:nvSpPr>
        <xdr:cNvPr id="54" name="Signe Plus 53">
          <a:extLst>
            <a:ext uri="{FF2B5EF4-FFF2-40B4-BE49-F238E27FC236}">
              <a16:creationId xmlns:a16="http://schemas.microsoft.com/office/drawing/2014/main" id="{FE460355-9E8A-44CD-91F0-CC3097F54104}"/>
            </a:ext>
          </a:extLst>
        </xdr:cNvPr>
        <xdr:cNvSpPr/>
      </xdr:nvSpPr>
      <xdr:spPr>
        <a:xfrm>
          <a:off x="823861" y="13998112"/>
          <a:ext cx="139128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64215</xdr:colOff>
      <xdr:row>30</xdr:row>
      <xdr:rowOff>32108</xdr:rowOff>
    </xdr:from>
    <xdr:to>
      <xdr:col>2</xdr:col>
      <xdr:colOff>192641</xdr:colOff>
      <xdr:row>30</xdr:row>
      <xdr:rowOff>160535</xdr:rowOff>
    </xdr:to>
    <xdr:sp macro="" textlink="">
      <xdr:nvSpPr>
        <xdr:cNvPr id="55" name="Signe Plus 54">
          <a:extLst>
            <a:ext uri="{FF2B5EF4-FFF2-40B4-BE49-F238E27FC236}">
              <a16:creationId xmlns:a16="http://schemas.microsoft.com/office/drawing/2014/main" id="{CA90CD9B-41E6-49DF-8C9B-2B80315667CE}"/>
            </a:ext>
          </a:extLst>
        </xdr:cNvPr>
        <xdr:cNvSpPr/>
      </xdr:nvSpPr>
      <xdr:spPr>
        <a:xfrm>
          <a:off x="845265" y="5394683"/>
          <a:ext cx="128426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64215</xdr:colOff>
      <xdr:row>30</xdr:row>
      <xdr:rowOff>32108</xdr:rowOff>
    </xdr:from>
    <xdr:to>
      <xdr:col>2</xdr:col>
      <xdr:colOff>192641</xdr:colOff>
      <xdr:row>30</xdr:row>
      <xdr:rowOff>160535</xdr:rowOff>
    </xdr:to>
    <xdr:sp macro="" textlink="">
      <xdr:nvSpPr>
        <xdr:cNvPr id="56" name="Signe Plus 55">
          <a:extLst>
            <a:ext uri="{FF2B5EF4-FFF2-40B4-BE49-F238E27FC236}">
              <a16:creationId xmlns:a16="http://schemas.microsoft.com/office/drawing/2014/main" id="{DEF8F476-07A2-4CC3-8411-622D9D6E5E4A}"/>
            </a:ext>
          </a:extLst>
        </xdr:cNvPr>
        <xdr:cNvSpPr/>
      </xdr:nvSpPr>
      <xdr:spPr>
        <a:xfrm>
          <a:off x="845265" y="5394683"/>
          <a:ext cx="128426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64215</xdr:colOff>
      <xdr:row>59</xdr:row>
      <xdr:rowOff>32108</xdr:rowOff>
    </xdr:from>
    <xdr:to>
      <xdr:col>2</xdr:col>
      <xdr:colOff>192641</xdr:colOff>
      <xdr:row>59</xdr:row>
      <xdr:rowOff>160535</xdr:rowOff>
    </xdr:to>
    <xdr:sp macro="" textlink="">
      <xdr:nvSpPr>
        <xdr:cNvPr id="57" name="Signe Plus 56">
          <a:extLst>
            <a:ext uri="{FF2B5EF4-FFF2-40B4-BE49-F238E27FC236}">
              <a16:creationId xmlns:a16="http://schemas.microsoft.com/office/drawing/2014/main" id="{DBC99B43-D4B1-4E15-8BB1-C027D22D53EB}"/>
            </a:ext>
          </a:extLst>
        </xdr:cNvPr>
        <xdr:cNvSpPr/>
      </xdr:nvSpPr>
      <xdr:spPr>
        <a:xfrm>
          <a:off x="845265" y="10319108"/>
          <a:ext cx="128426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64215</xdr:colOff>
      <xdr:row>59</xdr:row>
      <xdr:rowOff>32108</xdr:rowOff>
    </xdr:from>
    <xdr:to>
      <xdr:col>2</xdr:col>
      <xdr:colOff>192641</xdr:colOff>
      <xdr:row>59</xdr:row>
      <xdr:rowOff>160535</xdr:rowOff>
    </xdr:to>
    <xdr:sp macro="" textlink="">
      <xdr:nvSpPr>
        <xdr:cNvPr id="58" name="Signe Plus 57">
          <a:extLst>
            <a:ext uri="{FF2B5EF4-FFF2-40B4-BE49-F238E27FC236}">
              <a16:creationId xmlns:a16="http://schemas.microsoft.com/office/drawing/2014/main" id="{90F29AA7-FE6A-4267-8077-91957BD6A4A4}"/>
            </a:ext>
          </a:extLst>
        </xdr:cNvPr>
        <xdr:cNvSpPr/>
      </xdr:nvSpPr>
      <xdr:spPr>
        <a:xfrm>
          <a:off x="845265" y="10319108"/>
          <a:ext cx="128426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64215</xdr:colOff>
      <xdr:row>76</xdr:row>
      <xdr:rowOff>32108</xdr:rowOff>
    </xdr:from>
    <xdr:to>
      <xdr:col>2</xdr:col>
      <xdr:colOff>192641</xdr:colOff>
      <xdr:row>76</xdr:row>
      <xdr:rowOff>160535</xdr:rowOff>
    </xdr:to>
    <xdr:sp macro="" textlink="">
      <xdr:nvSpPr>
        <xdr:cNvPr id="59" name="Signe Plus 58">
          <a:extLst>
            <a:ext uri="{FF2B5EF4-FFF2-40B4-BE49-F238E27FC236}">
              <a16:creationId xmlns:a16="http://schemas.microsoft.com/office/drawing/2014/main" id="{BD12003E-23D2-4D00-9E82-17125052901C}"/>
            </a:ext>
          </a:extLst>
        </xdr:cNvPr>
        <xdr:cNvSpPr/>
      </xdr:nvSpPr>
      <xdr:spPr>
        <a:xfrm>
          <a:off x="1588215" y="4661258"/>
          <a:ext cx="128426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64215</xdr:colOff>
      <xdr:row>76</xdr:row>
      <xdr:rowOff>32108</xdr:rowOff>
    </xdr:from>
    <xdr:to>
      <xdr:col>2</xdr:col>
      <xdr:colOff>192641</xdr:colOff>
      <xdr:row>76</xdr:row>
      <xdr:rowOff>160535</xdr:rowOff>
    </xdr:to>
    <xdr:sp macro="" textlink="">
      <xdr:nvSpPr>
        <xdr:cNvPr id="60" name="Signe Plus 59">
          <a:extLst>
            <a:ext uri="{FF2B5EF4-FFF2-40B4-BE49-F238E27FC236}">
              <a16:creationId xmlns:a16="http://schemas.microsoft.com/office/drawing/2014/main" id="{610804EB-BE78-4BDD-828D-99C52FA2874A}"/>
            </a:ext>
          </a:extLst>
        </xdr:cNvPr>
        <xdr:cNvSpPr/>
      </xdr:nvSpPr>
      <xdr:spPr>
        <a:xfrm>
          <a:off x="1588215" y="4661258"/>
          <a:ext cx="128426" cy="128427"/>
        </a:xfrm>
        <a:prstGeom prst="mathPlus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2</xdr:col>
      <xdr:colOff>115067</xdr:colOff>
      <xdr:row>1</xdr:row>
      <xdr:rowOff>161926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0FDE4E-B196-8D24-02A3-1FA5D1CEC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702566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C02A3-4715-4961-8A66-2BC5D2699292}">
  <sheetPr codeName="Feuil1">
    <pageSetUpPr fitToPage="1"/>
  </sheetPr>
  <dimension ref="A1:R99"/>
  <sheetViews>
    <sheetView showGridLines="0" tabSelected="1" zoomScale="85" zoomScaleNormal="85" workbookViewId="0">
      <selection activeCell="F10" sqref="F10:J11"/>
    </sheetView>
  </sheetViews>
  <sheetFormatPr baseColWidth="10" defaultRowHeight="15" x14ac:dyDescent="0.25"/>
  <cols>
    <col min="1" max="1" width="9.42578125" customWidth="1"/>
    <col min="2" max="2" width="13.28515625" customWidth="1"/>
    <col min="3" max="3" width="21.42578125" customWidth="1"/>
    <col min="4" max="4" width="18.28515625" customWidth="1"/>
    <col min="5" max="5" width="51.42578125" customWidth="1"/>
    <col min="6" max="6" width="17.85546875" customWidth="1"/>
    <col min="7" max="7" width="8.7109375" style="152" customWidth="1"/>
    <col min="8" max="8" width="35.7109375" customWidth="1"/>
    <col min="9" max="9" width="32.28515625" customWidth="1"/>
    <col min="10" max="10" width="27.85546875" customWidth="1"/>
    <col min="11" max="11" width="33.42578125" customWidth="1"/>
    <col min="12" max="12" width="27.140625" customWidth="1"/>
    <col min="13" max="13" width="20.85546875" customWidth="1"/>
    <col min="14" max="14" width="22.5703125" customWidth="1"/>
    <col min="17" max="18" width="0" hidden="1" customWidth="1"/>
  </cols>
  <sheetData>
    <row r="1" spans="1:18" ht="30.75" x14ac:dyDescent="0.55000000000000004">
      <c r="B1" s="2"/>
      <c r="C1" s="2"/>
      <c r="D1" s="2"/>
      <c r="E1" s="3" t="s">
        <v>45</v>
      </c>
      <c r="F1" s="4"/>
      <c r="G1" s="130"/>
      <c r="H1" s="2"/>
      <c r="I1" s="2"/>
      <c r="J1" s="2"/>
      <c r="K1" s="2"/>
      <c r="L1" s="2"/>
      <c r="M1" s="2"/>
      <c r="N1" s="2"/>
    </row>
    <row r="2" spans="1:18" ht="18.75" thickBot="1" x14ac:dyDescent="0.4">
      <c r="B2" s="5"/>
      <c r="C2" s="5"/>
      <c r="D2" s="5"/>
      <c r="E2" s="5"/>
      <c r="F2" s="5"/>
      <c r="G2" s="131"/>
      <c r="H2" s="5"/>
      <c r="I2" s="5"/>
      <c r="J2" s="5"/>
      <c r="K2" s="2"/>
      <c r="L2" s="2"/>
      <c r="M2" s="2"/>
      <c r="N2" s="2"/>
    </row>
    <row r="3" spans="1:18" ht="15.95" customHeight="1" thickTop="1" x14ac:dyDescent="0.25">
      <c r="A3" s="1"/>
      <c r="B3" s="177" t="s">
        <v>0</v>
      </c>
      <c r="C3" s="177"/>
      <c r="D3" s="177"/>
      <c r="E3" s="178"/>
      <c r="F3" s="181" t="s">
        <v>1</v>
      </c>
      <c r="G3" s="182"/>
      <c r="H3" s="183"/>
      <c r="I3" s="190" t="s">
        <v>2</v>
      </c>
      <c r="J3" s="6"/>
      <c r="K3" s="159" t="s">
        <v>68</v>
      </c>
      <c r="L3" s="174"/>
      <c r="M3" s="7"/>
      <c r="N3" s="154" t="s">
        <v>4</v>
      </c>
      <c r="R3" t="s">
        <v>93</v>
      </c>
    </row>
    <row r="4" spans="1:18" ht="15.6" customHeight="1" x14ac:dyDescent="0.25">
      <c r="A4" s="1"/>
      <c r="B4" s="177"/>
      <c r="C4" s="177"/>
      <c r="D4" s="177"/>
      <c r="E4" s="178"/>
      <c r="F4" s="184"/>
      <c r="G4" s="185"/>
      <c r="H4" s="186"/>
      <c r="I4" s="191"/>
      <c r="J4" s="6"/>
      <c r="K4" s="160"/>
      <c r="L4" s="175"/>
      <c r="M4" s="9"/>
      <c r="N4" s="155"/>
      <c r="R4" t="s">
        <v>97</v>
      </c>
    </row>
    <row r="5" spans="1:18" ht="47.25" thickBot="1" x14ac:dyDescent="0.3">
      <c r="A5" s="1"/>
      <c r="B5" s="177"/>
      <c r="C5" s="177"/>
      <c r="D5" s="177"/>
      <c r="E5" s="178"/>
      <c r="F5" s="187"/>
      <c r="G5" s="188"/>
      <c r="H5" s="189"/>
      <c r="I5" s="191"/>
      <c r="J5" s="8" t="s">
        <v>3</v>
      </c>
      <c r="K5" s="161"/>
      <c r="L5" s="176"/>
      <c r="M5" s="10" t="s">
        <v>70</v>
      </c>
      <c r="N5" s="155"/>
    </row>
    <row r="6" spans="1:18" ht="12" customHeight="1" thickTop="1" x14ac:dyDescent="0.25">
      <c r="A6" s="1"/>
      <c r="B6" s="177"/>
      <c r="C6" s="177"/>
      <c r="D6" s="177"/>
      <c r="E6" s="178"/>
      <c r="F6" s="193" t="s">
        <v>5</v>
      </c>
      <c r="G6" s="194"/>
      <c r="H6" s="196" t="s">
        <v>6</v>
      </c>
      <c r="I6" s="191"/>
      <c r="J6" s="11"/>
      <c r="K6" s="156" t="s">
        <v>67</v>
      </c>
      <c r="L6" s="159" t="s">
        <v>71</v>
      </c>
      <c r="M6" s="9"/>
      <c r="N6" s="155"/>
    </row>
    <row r="7" spans="1:18" ht="12" customHeight="1" x14ac:dyDescent="0.35">
      <c r="A7" s="1"/>
      <c r="B7" s="177"/>
      <c r="C7" s="177"/>
      <c r="D7" s="177"/>
      <c r="E7" s="178"/>
      <c r="F7" s="184"/>
      <c r="G7" s="195"/>
      <c r="H7" s="185"/>
      <c r="I7" s="191"/>
      <c r="J7" s="12"/>
      <c r="K7" s="157"/>
      <c r="L7" s="160"/>
      <c r="M7" s="13"/>
      <c r="N7" s="155"/>
    </row>
    <row r="8" spans="1:18" ht="30" customHeight="1" thickBot="1" x14ac:dyDescent="0.3">
      <c r="A8" s="1"/>
      <c r="B8" s="177"/>
      <c r="C8" s="177"/>
      <c r="D8" s="177"/>
      <c r="E8" s="178"/>
      <c r="F8" s="184"/>
      <c r="G8" s="195"/>
      <c r="H8" s="185"/>
      <c r="I8" s="191"/>
      <c r="J8" s="11"/>
      <c r="K8" s="157"/>
      <c r="L8" s="160"/>
      <c r="M8" s="10" t="s">
        <v>74</v>
      </c>
      <c r="N8" s="155"/>
    </row>
    <row r="9" spans="1:18" ht="15.95" hidden="1" customHeight="1" thickBot="1" x14ac:dyDescent="0.3">
      <c r="A9" s="1"/>
      <c r="B9" s="179"/>
      <c r="C9" s="179"/>
      <c r="D9" s="179"/>
      <c r="E9" s="180"/>
      <c r="F9" s="184"/>
      <c r="G9" s="195"/>
      <c r="H9" s="188"/>
      <c r="I9" s="192"/>
      <c r="J9" s="14"/>
      <c r="K9" s="157"/>
      <c r="L9" s="160"/>
      <c r="M9" s="10"/>
      <c r="N9" s="155"/>
    </row>
    <row r="10" spans="1:18" ht="15.75" customHeight="1" thickTop="1" x14ac:dyDescent="0.25">
      <c r="A10" s="1"/>
      <c r="B10" s="197" t="s">
        <v>72</v>
      </c>
      <c r="C10" s="197"/>
      <c r="D10" s="197"/>
      <c r="E10" s="197"/>
      <c r="F10" s="168">
        <f ca="1">J79</f>
        <v>0</v>
      </c>
      <c r="G10" s="169"/>
      <c r="H10" s="169"/>
      <c r="I10" s="169"/>
      <c r="J10" s="170"/>
      <c r="K10" s="157"/>
      <c r="L10" s="160"/>
      <c r="M10" s="10"/>
      <c r="N10" s="15"/>
    </row>
    <row r="11" spans="1:18" ht="15.75" customHeight="1" thickBot="1" x14ac:dyDescent="0.3">
      <c r="A11" s="1"/>
      <c r="B11" s="197"/>
      <c r="C11" s="197"/>
      <c r="D11" s="197"/>
      <c r="E11" s="197"/>
      <c r="F11" s="171"/>
      <c r="G11" s="172"/>
      <c r="H11" s="172"/>
      <c r="I11" s="172"/>
      <c r="J11" s="173"/>
      <c r="K11" s="157"/>
      <c r="L11" s="160"/>
      <c r="M11" s="9"/>
      <c r="N11" s="15"/>
    </row>
    <row r="12" spans="1:18" ht="61.5" customHeight="1" thickTop="1" thickBot="1" x14ac:dyDescent="0.3">
      <c r="A12" s="1"/>
      <c r="B12" s="198" t="s">
        <v>73</v>
      </c>
      <c r="C12" s="198"/>
      <c r="D12" s="198"/>
      <c r="E12" s="199"/>
      <c r="F12" s="16" t="s">
        <v>22</v>
      </c>
      <c r="G12" s="132"/>
      <c r="H12" s="17" t="s">
        <v>22</v>
      </c>
      <c r="I12" s="18" t="s">
        <v>22</v>
      </c>
      <c r="J12" s="19" t="s">
        <v>22</v>
      </c>
      <c r="K12" s="158"/>
      <c r="L12" s="161"/>
      <c r="M12" s="20"/>
      <c r="N12" s="21"/>
    </row>
    <row r="13" spans="1:18" ht="18.75" x14ac:dyDescent="0.25">
      <c r="A13" s="1"/>
      <c r="B13" s="200" t="s">
        <v>7</v>
      </c>
      <c r="C13" s="201" t="s">
        <v>8</v>
      </c>
      <c r="D13" s="202"/>
      <c r="E13" s="203"/>
      <c r="F13" s="22">
        <f ca="1">SUM(F14:INDIRECT("F"&amp;ROW(GC!F16)-1))</f>
        <v>0</v>
      </c>
      <c r="G13" s="133" t="str">
        <f t="shared" ref="G13:G19" si="0">IF(D13="","",IF($F$79=0,"",F13/$F$79))</f>
        <v/>
      </c>
      <c r="H13" s="22">
        <f ca="1">SUM(H14:INDIRECT("H"&amp;ROW(GC!H16)-1))</f>
        <v>0</v>
      </c>
      <c r="I13" s="22">
        <f ca="1">SUM(I14:INDIRECT("I"&amp;ROW(GC!I16)-1))</f>
        <v>0</v>
      </c>
      <c r="J13" s="23">
        <f ca="1">+F13+H13+I13</f>
        <v>0</v>
      </c>
      <c r="K13" s="24"/>
      <c r="L13" s="24"/>
      <c r="M13" s="24"/>
      <c r="N13" s="24"/>
    </row>
    <row r="14" spans="1:18" ht="18.75" x14ac:dyDescent="0.25">
      <c r="A14" s="1"/>
      <c r="B14" s="200"/>
      <c r="C14" s="25" t="s">
        <v>23</v>
      </c>
      <c r="D14" s="122" t="s">
        <v>96</v>
      </c>
      <c r="E14" s="123"/>
      <c r="F14" s="24"/>
      <c r="G14" s="134" t="str">
        <f t="shared" ca="1" si="0"/>
        <v/>
      </c>
      <c r="H14" s="24"/>
      <c r="I14" s="24"/>
      <c r="J14" s="27">
        <f>+F14+H14+I14</f>
        <v>0</v>
      </c>
      <c r="K14" s="24"/>
      <c r="L14" s="24"/>
      <c r="M14" s="24"/>
      <c r="N14" s="24"/>
    </row>
    <row r="15" spans="1:18" ht="18.75" x14ac:dyDescent="0.25">
      <c r="A15" s="1"/>
      <c r="B15" s="200"/>
      <c r="C15" s="28" t="s">
        <v>47</v>
      </c>
      <c r="D15" s="122" t="s">
        <v>96</v>
      </c>
      <c r="E15" s="122"/>
      <c r="F15" s="24"/>
      <c r="G15" s="134" t="str">
        <f t="shared" ca="1" si="0"/>
        <v/>
      </c>
      <c r="H15" s="24"/>
      <c r="I15" s="24"/>
      <c r="J15" s="23">
        <f>+F15+H15+I15</f>
        <v>0</v>
      </c>
      <c r="K15" s="24"/>
      <c r="L15" s="24"/>
      <c r="M15" s="24"/>
      <c r="N15" s="24"/>
    </row>
    <row r="16" spans="1:18" ht="19.5" thickBot="1" x14ac:dyDescent="0.4">
      <c r="A16" s="1"/>
      <c r="B16" s="200"/>
      <c r="C16" s="29" t="s">
        <v>25</v>
      </c>
      <c r="D16" s="204"/>
      <c r="E16" s="205"/>
      <c r="F16" s="30"/>
      <c r="G16" s="135" t="str">
        <f t="shared" si="0"/>
        <v/>
      </c>
      <c r="H16" s="30"/>
      <c r="I16" s="30"/>
      <c r="J16" s="127">
        <f>+F16+H16+I16</f>
        <v>0</v>
      </c>
      <c r="K16" s="24"/>
      <c r="L16" s="24"/>
      <c r="M16" s="24"/>
      <c r="N16" s="24"/>
    </row>
    <row r="17" spans="1:14" ht="19.5" thickTop="1" x14ac:dyDescent="0.25">
      <c r="A17" s="1"/>
      <c r="B17" s="200"/>
      <c r="C17" s="206" t="s">
        <v>9</v>
      </c>
      <c r="D17" s="207"/>
      <c r="E17" s="208"/>
      <c r="F17" s="22">
        <f ca="1">SUM(F18:INDIRECT("F"&amp;ROW(GC!F20)-1))</f>
        <v>0</v>
      </c>
      <c r="G17" s="136" t="str">
        <f t="shared" si="0"/>
        <v/>
      </c>
      <c r="H17" s="22">
        <f ca="1">SUM(H18:INDIRECT("H"&amp;ROW(GC!H20)-1))</f>
        <v>0</v>
      </c>
      <c r="I17" s="22">
        <f ca="1">SUM(I18:INDIRECT("I"&amp;ROW(GC!I20)-1))</f>
        <v>0</v>
      </c>
      <c r="J17" s="33">
        <f t="shared" ref="J17:J77" ca="1" si="1">+F17+H17+I17</f>
        <v>0</v>
      </c>
      <c r="K17" s="24"/>
      <c r="L17" s="24"/>
      <c r="M17" s="24"/>
      <c r="N17" s="24"/>
    </row>
    <row r="18" spans="1:14" ht="18.75" x14ac:dyDescent="0.25">
      <c r="A18" s="1"/>
      <c r="B18" s="200"/>
      <c r="C18" s="34" t="s">
        <v>98</v>
      </c>
      <c r="D18" s="209" t="s">
        <v>24</v>
      </c>
      <c r="E18" s="210"/>
      <c r="F18" s="24"/>
      <c r="G18" s="134" t="str">
        <f t="shared" ca="1" si="0"/>
        <v/>
      </c>
      <c r="H18" s="37"/>
      <c r="I18" s="38"/>
      <c r="J18" s="27">
        <f t="shared" si="1"/>
        <v>0</v>
      </c>
      <c r="K18" s="24"/>
      <c r="L18" s="24"/>
      <c r="M18" s="24"/>
      <c r="N18" s="24"/>
    </row>
    <row r="19" spans="1:14" ht="18.75" x14ac:dyDescent="0.25">
      <c r="A19" s="1"/>
      <c r="B19" s="200"/>
      <c r="C19" s="34" t="s">
        <v>48</v>
      </c>
      <c r="D19" s="216" t="s">
        <v>24</v>
      </c>
      <c r="E19" s="217"/>
      <c r="F19" s="24"/>
      <c r="G19" s="134" t="str">
        <f t="shared" ca="1" si="0"/>
        <v/>
      </c>
      <c r="H19" s="24"/>
      <c r="I19" s="40"/>
      <c r="J19" s="33">
        <f t="shared" si="1"/>
        <v>0</v>
      </c>
      <c r="K19" s="24"/>
      <c r="L19" s="24"/>
      <c r="M19" s="24"/>
      <c r="N19" s="24"/>
    </row>
    <row r="20" spans="1:14" ht="19.5" thickBot="1" x14ac:dyDescent="0.4">
      <c r="A20" s="1"/>
      <c r="B20" s="200"/>
      <c r="C20" s="29" t="s">
        <v>26</v>
      </c>
      <c r="D20" s="204"/>
      <c r="E20" s="205"/>
      <c r="F20" s="41"/>
      <c r="G20" s="135" t="str">
        <f t="shared" ref="G20" si="2">IF(D20="","",IF($F$79=0,"",F20/$F$79))</f>
        <v/>
      </c>
      <c r="H20" s="30"/>
      <c r="I20" s="31"/>
      <c r="J20" s="42">
        <f t="shared" si="1"/>
        <v>0</v>
      </c>
      <c r="K20" s="24"/>
      <c r="L20" s="24"/>
      <c r="M20" s="24"/>
      <c r="N20" s="24"/>
    </row>
    <row r="21" spans="1:14" ht="15.95" customHeight="1" thickTop="1" x14ac:dyDescent="0.25">
      <c r="A21" s="1"/>
      <c r="B21" s="200"/>
      <c r="C21" s="211" t="s">
        <v>10</v>
      </c>
      <c r="D21" s="212"/>
      <c r="E21" s="213"/>
      <c r="F21" s="43">
        <f ca="1">SUMIF(D22:INDIRECT("D"&amp;ROW(GC!D28)-1), D23, F22:INDIRECT("F"&amp;ROW(F28)-1))</f>
        <v>0</v>
      </c>
      <c r="G21" s="137" t="str">
        <f t="shared" ref="G21:G44" si="3">IF(D21="","",IF($F$79=0,"",F21/$F$79))</f>
        <v/>
      </c>
      <c r="H21" s="43">
        <f ca="1">SUMIF(D22:INDIRECT("D"&amp;ROW(GC!D28)-1), D23, H22:INDIRECT("H"&amp;ROW(H28)-1))</f>
        <v>0</v>
      </c>
      <c r="I21" s="43">
        <f ca="1">SUMIF(D22:INDIRECT("D"&amp;ROW(GC!D28)-1), D23, I22:INDIRECT("I"&amp;ROW(I28)-1))</f>
        <v>0</v>
      </c>
      <c r="J21" s="44">
        <f t="shared" ca="1" si="1"/>
        <v>0</v>
      </c>
      <c r="K21" s="24"/>
      <c r="L21" s="24"/>
      <c r="M21" s="24"/>
      <c r="N21" s="24"/>
    </row>
    <row r="22" spans="1:14" ht="18.600000000000001" customHeight="1" x14ac:dyDescent="0.25">
      <c r="A22" s="1"/>
      <c r="B22" s="200"/>
      <c r="C22" s="45" t="s">
        <v>46</v>
      </c>
      <c r="D22" s="122" t="s">
        <v>96</v>
      </c>
      <c r="E22" s="124"/>
      <c r="F22" s="46"/>
      <c r="G22" s="134" t="str">
        <f t="shared" ca="1" si="3"/>
        <v/>
      </c>
      <c r="H22" s="47"/>
      <c r="I22" s="48"/>
      <c r="J22" s="27">
        <f t="shared" si="1"/>
        <v>0</v>
      </c>
      <c r="K22" s="24"/>
      <c r="L22" s="24"/>
      <c r="M22" s="24"/>
      <c r="N22" s="24"/>
    </row>
    <row r="23" spans="1:14" ht="18.75" x14ac:dyDescent="0.25">
      <c r="A23" s="1"/>
      <c r="B23" s="200"/>
      <c r="C23" s="45"/>
      <c r="D23" s="49" t="s">
        <v>62</v>
      </c>
      <c r="E23" s="35" t="s">
        <v>63</v>
      </c>
      <c r="F23" s="24"/>
      <c r="G23" s="134" t="str">
        <f t="shared" ca="1" si="3"/>
        <v/>
      </c>
      <c r="H23" s="24"/>
      <c r="I23" s="24"/>
      <c r="J23" s="27">
        <f t="shared" si="1"/>
        <v>0</v>
      </c>
      <c r="K23" s="24"/>
      <c r="L23" s="24"/>
      <c r="M23" s="24"/>
      <c r="N23" s="24"/>
    </row>
    <row r="24" spans="1:14" ht="18.75" x14ac:dyDescent="0.25">
      <c r="A24" s="1"/>
      <c r="B24" s="200"/>
      <c r="C24" s="45"/>
      <c r="D24" s="49" t="s">
        <v>62</v>
      </c>
      <c r="E24" s="35" t="s">
        <v>64</v>
      </c>
      <c r="F24" s="24"/>
      <c r="G24" s="134" t="str">
        <f t="shared" ca="1" si="3"/>
        <v/>
      </c>
      <c r="H24" s="24"/>
      <c r="I24" s="24"/>
      <c r="J24" s="27">
        <f>+F24+H24+I24</f>
        <v>0</v>
      </c>
      <c r="K24" s="24"/>
      <c r="L24" s="24"/>
      <c r="M24" s="24"/>
      <c r="N24" s="24"/>
    </row>
    <row r="25" spans="1:14" ht="18.600000000000001" customHeight="1" x14ac:dyDescent="0.25">
      <c r="A25" s="1"/>
      <c r="B25" s="200"/>
      <c r="C25" s="45" t="s">
        <v>50</v>
      </c>
      <c r="D25" s="122" t="s">
        <v>96</v>
      </c>
      <c r="E25" s="124"/>
      <c r="F25" s="24"/>
      <c r="G25" s="134" t="str">
        <f t="shared" ca="1" si="3"/>
        <v/>
      </c>
      <c r="H25" s="24"/>
      <c r="I25" s="24"/>
      <c r="J25" s="23">
        <f t="shared" si="1"/>
        <v>0</v>
      </c>
      <c r="K25" s="24"/>
      <c r="L25" s="24"/>
      <c r="M25" s="24"/>
      <c r="N25" s="24"/>
    </row>
    <row r="26" spans="1:14" ht="18.75" x14ac:dyDescent="0.25">
      <c r="A26" s="1"/>
      <c r="B26" s="200"/>
      <c r="C26" s="45"/>
      <c r="D26" s="49" t="s">
        <v>62</v>
      </c>
      <c r="E26" s="35" t="s">
        <v>65</v>
      </c>
      <c r="F26" s="24"/>
      <c r="G26" s="134" t="str">
        <f t="shared" ca="1" si="3"/>
        <v/>
      </c>
      <c r="H26" s="24"/>
      <c r="I26" s="24"/>
      <c r="J26" s="23">
        <f t="shared" si="1"/>
        <v>0</v>
      </c>
      <c r="K26" s="24"/>
      <c r="L26" s="24"/>
      <c r="M26" s="24"/>
      <c r="N26" s="24"/>
    </row>
    <row r="27" spans="1:14" ht="18.75" x14ac:dyDescent="0.25">
      <c r="A27" s="1"/>
      <c r="B27" s="200"/>
      <c r="C27" s="45"/>
      <c r="D27" s="49" t="s">
        <v>62</v>
      </c>
      <c r="E27" s="35" t="s">
        <v>66</v>
      </c>
      <c r="F27" s="24"/>
      <c r="G27" s="134" t="str">
        <f t="shared" ca="1" si="3"/>
        <v/>
      </c>
      <c r="H27" s="24"/>
      <c r="I27" s="24"/>
      <c r="J27" s="23">
        <f t="shared" si="1"/>
        <v>0</v>
      </c>
      <c r="K27" s="24"/>
      <c r="L27" s="24"/>
      <c r="M27" s="24"/>
      <c r="N27" s="24"/>
    </row>
    <row r="28" spans="1:14" ht="19.5" thickBot="1" x14ac:dyDescent="0.3">
      <c r="A28" s="1"/>
      <c r="B28" s="200"/>
      <c r="C28" s="28" t="s">
        <v>26</v>
      </c>
      <c r="D28" s="214"/>
      <c r="E28" s="215"/>
      <c r="F28" s="51"/>
      <c r="G28" s="134" t="str">
        <f t="shared" si="3"/>
        <v/>
      </c>
      <c r="H28" s="24"/>
      <c r="I28" s="40"/>
      <c r="J28" s="23">
        <f t="shared" si="1"/>
        <v>0</v>
      </c>
      <c r="K28" s="24"/>
      <c r="L28" s="24"/>
      <c r="M28" s="24"/>
      <c r="N28" s="24"/>
    </row>
    <row r="29" spans="1:14" ht="19.5" thickTop="1" x14ac:dyDescent="0.25">
      <c r="A29" s="1"/>
      <c r="B29" s="200"/>
      <c r="C29" s="162" t="s">
        <v>11</v>
      </c>
      <c r="D29" s="163"/>
      <c r="E29" s="164"/>
      <c r="F29" s="52">
        <f ca="1">SUM(F30:INDIRECT("F"&amp;ROW(GC!F31)-1))</f>
        <v>0</v>
      </c>
      <c r="G29" s="138" t="str">
        <f t="shared" si="3"/>
        <v/>
      </c>
      <c r="H29" s="52">
        <f ca="1">SUM(H30:INDIRECT("H"&amp;ROW(GC!H31)-1))</f>
        <v>0</v>
      </c>
      <c r="I29" s="52">
        <f ca="1">SUM(I30:INDIRECT("I"&amp;ROW(GC!I31)-1))</f>
        <v>0</v>
      </c>
      <c r="J29" s="53">
        <f t="shared" ca="1" si="1"/>
        <v>0</v>
      </c>
      <c r="K29" s="24"/>
      <c r="L29" s="24"/>
      <c r="M29" s="24"/>
      <c r="N29" s="24"/>
    </row>
    <row r="30" spans="1:14" ht="18.75" x14ac:dyDescent="0.25">
      <c r="A30" s="1"/>
      <c r="B30" s="200"/>
      <c r="C30" s="28" t="s">
        <v>69</v>
      </c>
      <c r="D30" s="122" t="s">
        <v>96</v>
      </c>
      <c r="E30" s="125"/>
      <c r="F30" s="36"/>
      <c r="G30" s="134" t="str">
        <f t="shared" ca="1" si="3"/>
        <v/>
      </c>
      <c r="H30" s="24"/>
      <c r="I30" s="24"/>
      <c r="J30" s="27">
        <f t="shared" si="1"/>
        <v>0</v>
      </c>
      <c r="K30" s="24"/>
      <c r="L30" s="24"/>
      <c r="M30" s="24"/>
      <c r="N30" s="24"/>
    </row>
    <row r="31" spans="1:14" ht="19.5" thickBot="1" x14ac:dyDescent="0.3">
      <c r="A31" s="1"/>
      <c r="B31" s="200"/>
      <c r="C31" s="28" t="s">
        <v>27</v>
      </c>
      <c r="D31" s="54"/>
      <c r="E31" s="55"/>
      <c r="F31" s="51"/>
      <c r="G31" s="139" t="str">
        <f t="shared" si="3"/>
        <v/>
      </c>
      <c r="H31" s="24"/>
      <c r="I31" s="24"/>
      <c r="J31" s="33">
        <f t="shared" si="1"/>
        <v>0</v>
      </c>
      <c r="K31" s="24"/>
      <c r="L31" s="24"/>
      <c r="M31" s="24"/>
      <c r="N31" s="24"/>
    </row>
    <row r="32" spans="1:14" ht="19.5" thickTop="1" x14ac:dyDescent="0.25">
      <c r="A32" s="1"/>
      <c r="B32" s="200"/>
      <c r="C32" s="165" t="s">
        <v>12</v>
      </c>
      <c r="D32" s="166"/>
      <c r="E32" s="167"/>
      <c r="F32" s="56">
        <f ca="1">+F29+F21+F13+F17</f>
        <v>0</v>
      </c>
      <c r="G32" s="140" t="str">
        <f t="shared" si="3"/>
        <v/>
      </c>
      <c r="H32" s="58">
        <f ca="1">+H29+H21+H13+H17</f>
        <v>0</v>
      </c>
      <c r="I32" s="57">
        <f ca="1">+I29+I21+I13+I17</f>
        <v>0</v>
      </c>
      <c r="J32" s="59">
        <f t="shared" ca="1" si="1"/>
        <v>0</v>
      </c>
      <c r="K32" s="24"/>
      <c r="L32" s="24"/>
      <c r="M32" s="24"/>
      <c r="N32" s="24"/>
    </row>
    <row r="33" spans="1:14" ht="18.75" x14ac:dyDescent="0.25">
      <c r="A33" s="1"/>
      <c r="B33" s="225" t="s">
        <v>13</v>
      </c>
      <c r="C33" s="202" t="s">
        <v>28</v>
      </c>
      <c r="D33" s="202"/>
      <c r="E33" s="203"/>
      <c r="F33" s="60">
        <f ca="1">SUM(F34:INDIRECT("F"&amp;ROW(GC!F36)-1))</f>
        <v>0</v>
      </c>
      <c r="G33" s="141" t="str">
        <f t="shared" si="3"/>
        <v/>
      </c>
      <c r="H33" s="60">
        <f ca="1">SUM(H34:INDIRECT("H"&amp;ROW(GC!H36)-1))</f>
        <v>0</v>
      </c>
      <c r="I33" s="60">
        <f ca="1">SUM(I34:INDIRECT("I"&amp;ROW(GC!I36)-1))</f>
        <v>0</v>
      </c>
      <c r="J33" s="23">
        <f t="shared" ca="1" si="1"/>
        <v>0</v>
      </c>
      <c r="K33" s="24"/>
      <c r="L33" s="24"/>
      <c r="M33" s="24"/>
      <c r="N33" s="24"/>
    </row>
    <row r="34" spans="1:14" ht="18.75" x14ac:dyDescent="0.25">
      <c r="A34" s="1"/>
      <c r="B34" s="226"/>
      <c r="C34" s="25" t="s">
        <v>29</v>
      </c>
      <c r="D34" s="122" t="s">
        <v>96</v>
      </c>
      <c r="E34" s="124"/>
      <c r="F34" s="51"/>
      <c r="G34" s="134" t="str">
        <f t="shared" ca="1" si="3"/>
        <v/>
      </c>
      <c r="H34" s="24"/>
      <c r="I34" s="40"/>
      <c r="J34" s="23">
        <f t="shared" si="1"/>
        <v>0</v>
      </c>
      <c r="K34" s="24"/>
      <c r="L34" s="24"/>
      <c r="M34" s="24"/>
      <c r="N34" s="24"/>
    </row>
    <row r="35" spans="1:14" ht="18.75" x14ac:dyDescent="0.25">
      <c r="A35" s="1"/>
      <c r="B35" s="226"/>
      <c r="C35" s="28" t="s">
        <v>49</v>
      </c>
      <c r="D35" s="122" t="s">
        <v>96</v>
      </c>
      <c r="E35" s="128"/>
      <c r="F35" s="51"/>
      <c r="G35" s="134" t="str">
        <f t="shared" ca="1" si="3"/>
        <v/>
      </c>
      <c r="H35" s="24"/>
      <c r="I35" s="40"/>
      <c r="J35" s="23">
        <f t="shared" si="1"/>
        <v>0</v>
      </c>
      <c r="K35" s="24"/>
      <c r="L35" s="24"/>
      <c r="M35" s="24"/>
      <c r="N35" s="24"/>
    </row>
    <row r="36" spans="1:14" ht="19.5" thickBot="1" x14ac:dyDescent="0.3">
      <c r="A36" s="1"/>
      <c r="B36" s="226"/>
      <c r="C36" s="28" t="s">
        <v>26</v>
      </c>
      <c r="D36" s="61"/>
      <c r="E36" s="62"/>
      <c r="F36" s="51"/>
      <c r="G36" s="134" t="str">
        <f t="shared" si="3"/>
        <v/>
      </c>
      <c r="H36" s="24"/>
      <c r="I36" s="40"/>
      <c r="J36" s="23">
        <f t="shared" si="1"/>
        <v>0</v>
      </c>
      <c r="K36" s="24"/>
      <c r="L36" s="24"/>
      <c r="M36" s="24"/>
      <c r="N36" s="24"/>
    </row>
    <row r="37" spans="1:14" ht="19.5" thickTop="1" x14ac:dyDescent="0.25">
      <c r="A37" s="1"/>
      <c r="B37" s="226"/>
      <c r="C37" s="219" t="s">
        <v>14</v>
      </c>
      <c r="D37" s="220"/>
      <c r="E37" s="221"/>
      <c r="F37" s="63">
        <f ca="1">SUM(F38:INDIRECT("F"&amp;ROW(GC!F40)-1))</f>
        <v>0</v>
      </c>
      <c r="G37" s="142" t="str">
        <f t="shared" si="3"/>
        <v/>
      </c>
      <c r="H37" s="63">
        <f ca="1">SUM(H38:INDIRECT("H"&amp;ROW(GC!H40)-1))</f>
        <v>0</v>
      </c>
      <c r="I37" s="63">
        <f ca="1">SUM(I38:INDIRECT("I"&amp;ROW(GC!I40)-1))</f>
        <v>0</v>
      </c>
      <c r="J37" s="59">
        <f t="shared" ca="1" si="1"/>
        <v>0</v>
      </c>
      <c r="K37" s="24"/>
      <c r="L37" s="24"/>
      <c r="M37" s="24"/>
      <c r="N37" s="24"/>
    </row>
    <row r="38" spans="1:14" ht="18.75" x14ac:dyDescent="0.25">
      <c r="A38" s="1"/>
      <c r="B38" s="226"/>
      <c r="C38" s="25" t="s">
        <v>30</v>
      </c>
      <c r="D38" s="122" t="s">
        <v>96</v>
      </c>
      <c r="E38" s="124"/>
      <c r="F38" s="51"/>
      <c r="G38" s="134" t="str">
        <f t="shared" ca="1" si="3"/>
        <v/>
      </c>
      <c r="H38" s="24"/>
      <c r="I38" s="48"/>
      <c r="J38" s="33">
        <f t="shared" si="1"/>
        <v>0</v>
      </c>
      <c r="K38" s="24"/>
      <c r="L38" s="24"/>
      <c r="M38" s="24"/>
      <c r="N38" s="24"/>
    </row>
    <row r="39" spans="1:14" ht="18.75" x14ac:dyDescent="0.25">
      <c r="A39" s="1"/>
      <c r="B39" s="226"/>
      <c r="C39" s="28" t="s">
        <v>51</v>
      </c>
      <c r="D39" s="122" t="s">
        <v>96</v>
      </c>
      <c r="E39" s="128"/>
      <c r="F39" s="51"/>
      <c r="G39" s="134" t="str">
        <f t="shared" ca="1" si="3"/>
        <v/>
      </c>
      <c r="H39" s="24"/>
      <c r="I39" s="26"/>
      <c r="J39" s="33">
        <f t="shared" si="1"/>
        <v>0</v>
      </c>
      <c r="K39" s="24"/>
      <c r="L39" s="24"/>
      <c r="M39" s="24"/>
      <c r="N39" s="24"/>
    </row>
    <row r="40" spans="1:14" ht="19.5" thickBot="1" x14ac:dyDescent="0.3">
      <c r="A40" s="1"/>
      <c r="B40" s="226"/>
      <c r="C40" s="28" t="s">
        <v>26</v>
      </c>
      <c r="D40" s="232"/>
      <c r="E40" s="233"/>
      <c r="F40" s="51"/>
      <c r="G40" s="134" t="str">
        <f t="shared" si="3"/>
        <v/>
      </c>
      <c r="H40" s="24"/>
      <c r="I40" s="26"/>
      <c r="J40" s="33">
        <f t="shared" si="1"/>
        <v>0</v>
      </c>
      <c r="K40" s="24"/>
      <c r="L40" s="24"/>
      <c r="M40" s="24"/>
      <c r="N40" s="24"/>
    </row>
    <row r="41" spans="1:14" ht="20.25" thickTop="1" thickBot="1" x14ac:dyDescent="0.3">
      <c r="A41" s="1"/>
      <c r="B41" s="226"/>
      <c r="C41" s="211" t="s">
        <v>15</v>
      </c>
      <c r="D41" s="212"/>
      <c r="E41" s="213"/>
      <c r="F41" s="64">
        <f ca="1">SUM(F42:INDIRECT("F"&amp;ROW(GC!F44)-1))</f>
        <v>0</v>
      </c>
      <c r="G41" s="143" t="str">
        <f t="shared" si="3"/>
        <v/>
      </c>
      <c r="H41" s="64">
        <f ca="1">SUM(H42:INDIRECT("H"&amp;ROW(GC!H44)-1))</f>
        <v>0</v>
      </c>
      <c r="I41" s="64">
        <f ca="1">SUM(I42:INDIRECT("I"&amp;ROW(GC!I44)-1))</f>
        <v>0</v>
      </c>
      <c r="J41" s="65">
        <f t="shared" ca="1" si="1"/>
        <v>0</v>
      </c>
      <c r="K41" s="24"/>
      <c r="L41" s="24"/>
      <c r="M41" s="24"/>
      <c r="N41" s="24"/>
    </row>
    <row r="42" spans="1:14" ht="18.75" x14ac:dyDescent="0.25">
      <c r="A42" s="1"/>
      <c r="B42" s="226"/>
      <c r="C42" s="25" t="s">
        <v>31</v>
      </c>
      <c r="D42" s="122" t="s">
        <v>96</v>
      </c>
      <c r="E42" s="124"/>
      <c r="F42" s="51"/>
      <c r="G42" s="134" t="str">
        <f t="shared" ca="1" si="3"/>
        <v/>
      </c>
      <c r="H42" s="24"/>
      <c r="I42" s="24"/>
      <c r="J42" s="33">
        <f t="shared" si="1"/>
        <v>0</v>
      </c>
      <c r="K42" s="24"/>
      <c r="L42" s="24"/>
      <c r="M42" s="24"/>
      <c r="N42" s="24"/>
    </row>
    <row r="43" spans="1:14" ht="18.75" x14ac:dyDescent="0.25">
      <c r="A43" s="1"/>
      <c r="B43" s="226"/>
      <c r="C43" s="28" t="s">
        <v>52</v>
      </c>
      <c r="D43" s="122" t="s">
        <v>96</v>
      </c>
      <c r="E43" s="128"/>
      <c r="F43" s="51"/>
      <c r="G43" s="134" t="str">
        <f t="shared" ca="1" si="3"/>
        <v/>
      </c>
      <c r="H43" s="24"/>
      <c r="I43" s="24"/>
      <c r="J43" s="33">
        <f t="shared" si="1"/>
        <v>0</v>
      </c>
      <c r="K43" s="24"/>
      <c r="L43" s="24"/>
      <c r="M43" s="24"/>
      <c r="N43" s="24"/>
    </row>
    <row r="44" spans="1:14" ht="19.5" thickBot="1" x14ac:dyDescent="0.3">
      <c r="A44" s="1"/>
      <c r="B44" s="226"/>
      <c r="C44" s="28" t="s">
        <v>26</v>
      </c>
      <c r="D44" s="61"/>
      <c r="E44" s="62"/>
      <c r="F44" s="51"/>
      <c r="G44" s="134" t="str">
        <f t="shared" si="3"/>
        <v/>
      </c>
      <c r="H44" s="24"/>
      <c r="I44" s="24"/>
      <c r="J44" s="33">
        <f t="shared" si="1"/>
        <v>0</v>
      </c>
      <c r="K44" s="24"/>
      <c r="L44" s="24"/>
      <c r="M44" s="24"/>
      <c r="N44" s="24"/>
    </row>
    <row r="45" spans="1:14" ht="19.5" thickTop="1" x14ac:dyDescent="0.25">
      <c r="A45" s="1"/>
      <c r="B45" s="226"/>
      <c r="C45" s="211" t="s">
        <v>16</v>
      </c>
      <c r="D45" s="212"/>
      <c r="E45" s="213"/>
      <c r="F45" s="52">
        <f ca="1">SUM(F46:INDIRECT("F"&amp;ROW(GC!F48)-1))</f>
        <v>0</v>
      </c>
      <c r="G45" s="138" t="str">
        <f t="shared" ref="G45:G62" si="4">IF(D45="","",IF($F$79=0,"",F45/$F$79))</f>
        <v/>
      </c>
      <c r="H45" s="52">
        <f ca="1">SUM(H46:INDIRECT("H"&amp;ROW(GC!H48)-1))</f>
        <v>0</v>
      </c>
      <c r="I45" s="52">
        <f ca="1">SUM(I46:INDIRECT("I"&amp;ROW(GC!I48)-1))</f>
        <v>0</v>
      </c>
      <c r="J45" s="59">
        <f t="shared" ca="1" si="1"/>
        <v>0</v>
      </c>
      <c r="K45" s="24"/>
      <c r="L45" s="24"/>
      <c r="M45" s="24"/>
      <c r="N45" s="24"/>
    </row>
    <row r="46" spans="1:14" ht="18.600000000000001" customHeight="1" x14ac:dyDescent="0.25">
      <c r="A46" s="1"/>
      <c r="B46" s="226"/>
      <c r="C46" s="25" t="s">
        <v>32</v>
      </c>
      <c r="D46" s="122" t="s">
        <v>96</v>
      </c>
      <c r="E46" s="92" t="s">
        <v>97</v>
      </c>
      <c r="F46" s="36"/>
      <c r="G46" s="134" t="str">
        <f t="shared" ca="1" si="4"/>
        <v/>
      </c>
      <c r="H46" s="24"/>
      <c r="I46" s="24"/>
      <c r="J46" s="33">
        <f t="shared" si="1"/>
        <v>0</v>
      </c>
      <c r="K46" s="24"/>
      <c r="L46" s="24"/>
      <c r="M46" s="24"/>
      <c r="N46" s="24"/>
    </row>
    <row r="47" spans="1:14" ht="18.600000000000001" customHeight="1" x14ac:dyDescent="0.25">
      <c r="A47" s="1"/>
      <c r="B47" s="226"/>
      <c r="C47" s="28" t="s">
        <v>53</v>
      </c>
      <c r="D47" s="122" t="s">
        <v>96</v>
      </c>
      <c r="E47" s="92" t="s">
        <v>93</v>
      </c>
      <c r="F47" s="51"/>
      <c r="G47" s="134" t="str">
        <f t="shared" ca="1" si="4"/>
        <v/>
      </c>
      <c r="H47" s="24"/>
      <c r="I47" s="24"/>
      <c r="J47" s="33">
        <f t="shared" si="1"/>
        <v>0</v>
      </c>
      <c r="K47" s="24"/>
      <c r="L47" s="24"/>
      <c r="M47" s="24"/>
      <c r="N47" s="24"/>
    </row>
    <row r="48" spans="1:14" ht="19.5" thickBot="1" x14ac:dyDescent="0.3">
      <c r="A48" s="1"/>
      <c r="B48" s="226"/>
      <c r="C48" s="28" t="s">
        <v>26</v>
      </c>
      <c r="D48" s="61"/>
      <c r="E48" s="68"/>
      <c r="F48" s="51"/>
      <c r="G48" s="139" t="str">
        <f t="shared" si="4"/>
        <v/>
      </c>
      <c r="H48" s="24"/>
      <c r="I48" s="24"/>
      <c r="J48" s="33">
        <f t="shared" si="1"/>
        <v>0</v>
      </c>
      <c r="K48" s="24"/>
      <c r="L48" s="24"/>
      <c r="M48" s="24"/>
      <c r="N48" s="24"/>
    </row>
    <row r="49" spans="1:14" ht="19.5" thickTop="1" x14ac:dyDescent="0.25">
      <c r="A49" s="1"/>
      <c r="B49" s="226"/>
      <c r="C49" s="228" t="s">
        <v>33</v>
      </c>
      <c r="D49" s="229"/>
      <c r="E49" s="230"/>
      <c r="F49" s="66">
        <f ca="1">SUM(F50:INDIRECT("F"&amp;ROW(GC!F52)-1))</f>
        <v>0</v>
      </c>
      <c r="G49" s="144" t="str">
        <f t="shared" si="4"/>
        <v/>
      </c>
      <c r="H49" s="66">
        <f ca="1">SUM(H50:INDIRECT("H"&amp;ROW(GC!H52)-1))</f>
        <v>0</v>
      </c>
      <c r="I49" s="66">
        <f ca="1">SUM(I50:INDIRECT("I"&amp;ROW(GC!I52)-1))</f>
        <v>0</v>
      </c>
      <c r="J49" s="53">
        <f t="shared" ca="1" si="1"/>
        <v>0</v>
      </c>
      <c r="K49" s="24"/>
      <c r="L49" s="24"/>
      <c r="M49" s="24"/>
      <c r="N49" s="24"/>
    </row>
    <row r="50" spans="1:14" ht="18.75" x14ac:dyDescent="0.25">
      <c r="A50" s="1"/>
      <c r="B50" s="226"/>
      <c r="C50" s="25" t="s">
        <v>34</v>
      </c>
      <c r="D50" s="122" t="s">
        <v>96</v>
      </c>
      <c r="E50" s="124"/>
      <c r="F50" s="36"/>
      <c r="G50" s="134" t="str">
        <f t="shared" ca="1" si="4"/>
        <v/>
      </c>
      <c r="H50" s="24"/>
      <c r="I50" s="24"/>
      <c r="J50" s="33">
        <f t="shared" si="1"/>
        <v>0</v>
      </c>
      <c r="K50" s="24"/>
      <c r="L50" s="24"/>
      <c r="M50" s="24"/>
      <c r="N50" s="24"/>
    </row>
    <row r="51" spans="1:14" ht="18.75" x14ac:dyDescent="0.25">
      <c r="A51" s="1"/>
      <c r="B51" s="226"/>
      <c r="C51" s="28" t="s">
        <v>54</v>
      </c>
      <c r="D51" s="122" t="s">
        <v>96</v>
      </c>
      <c r="E51" s="128"/>
      <c r="F51" s="51"/>
      <c r="G51" s="134" t="str">
        <f t="shared" ca="1" si="4"/>
        <v/>
      </c>
      <c r="H51" s="24"/>
      <c r="I51" s="24"/>
      <c r="J51" s="33">
        <f t="shared" si="1"/>
        <v>0</v>
      </c>
      <c r="K51" s="24"/>
      <c r="L51" s="24"/>
      <c r="M51" s="24"/>
      <c r="N51" s="24"/>
    </row>
    <row r="52" spans="1:14" ht="19.5" thickBot="1" x14ac:dyDescent="0.3">
      <c r="A52" s="1"/>
      <c r="B52" s="226"/>
      <c r="C52" s="28" t="s">
        <v>26</v>
      </c>
      <c r="D52" s="67"/>
      <c r="E52" s="68"/>
      <c r="F52" s="51"/>
      <c r="G52" s="139" t="str">
        <f t="shared" si="4"/>
        <v/>
      </c>
      <c r="H52" s="24"/>
      <c r="I52" s="24"/>
      <c r="J52" s="33">
        <f t="shared" si="1"/>
        <v>0</v>
      </c>
      <c r="K52" s="24"/>
      <c r="L52" s="24"/>
      <c r="M52" s="24"/>
      <c r="N52" s="24"/>
    </row>
    <row r="53" spans="1:14" ht="19.5" thickTop="1" x14ac:dyDescent="0.25">
      <c r="A53" s="1"/>
      <c r="B53" s="226"/>
      <c r="C53" s="228" t="s">
        <v>35</v>
      </c>
      <c r="D53" s="229"/>
      <c r="E53" s="230"/>
      <c r="F53" s="69">
        <f ca="1">SUM(F54:INDIRECT("F"&amp;ROW(GC!F56)-1))</f>
        <v>0</v>
      </c>
      <c r="G53" s="145" t="str">
        <f t="shared" si="4"/>
        <v/>
      </c>
      <c r="H53" s="69">
        <f ca="1">SUM(H54:INDIRECT("H"&amp;ROW(GC!H56)-1))</f>
        <v>0</v>
      </c>
      <c r="I53" s="69">
        <f ca="1">SUM(I54:INDIRECT("I"&amp;ROW(GC!I56)-1))</f>
        <v>0</v>
      </c>
      <c r="J53" s="59">
        <f t="shared" ca="1" si="1"/>
        <v>0</v>
      </c>
      <c r="K53" s="24"/>
      <c r="L53" s="24"/>
      <c r="M53" s="24"/>
      <c r="N53" s="24"/>
    </row>
    <row r="54" spans="1:14" ht="18.75" x14ac:dyDescent="0.25">
      <c r="A54" s="1"/>
      <c r="B54" s="226"/>
      <c r="C54" s="25" t="s">
        <v>36</v>
      </c>
      <c r="D54" s="122" t="s">
        <v>96</v>
      </c>
      <c r="E54" s="124"/>
      <c r="F54" s="36"/>
      <c r="G54" s="134" t="str">
        <f t="shared" ca="1" si="4"/>
        <v/>
      </c>
      <c r="H54" s="24"/>
      <c r="I54" s="24"/>
      <c r="J54" s="33">
        <f t="shared" si="1"/>
        <v>0</v>
      </c>
      <c r="K54" s="24"/>
      <c r="L54" s="24"/>
      <c r="M54" s="24"/>
      <c r="N54" s="24"/>
    </row>
    <row r="55" spans="1:14" ht="18.75" x14ac:dyDescent="0.25">
      <c r="A55" s="1"/>
      <c r="B55" s="226"/>
      <c r="C55" s="28" t="s">
        <v>55</v>
      </c>
      <c r="D55" s="122" t="s">
        <v>96</v>
      </c>
      <c r="E55" s="128"/>
      <c r="F55" s="51"/>
      <c r="G55" s="134" t="str">
        <f t="shared" ca="1" si="4"/>
        <v/>
      </c>
      <c r="H55" s="24"/>
      <c r="I55" s="24"/>
      <c r="J55" s="33">
        <f t="shared" si="1"/>
        <v>0</v>
      </c>
      <c r="K55" s="24"/>
      <c r="L55" s="24"/>
      <c r="M55" s="24"/>
      <c r="N55" s="24"/>
    </row>
    <row r="56" spans="1:14" ht="19.5" thickBot="1" x14ac:dyDescent="0.3">
      <c r="A56" s="1"/>
      <c r="B56" s="226"/>
      <c r="C56" s="28" t="s">
        <v>26</v>
      </c>
      <c r="D56" s="67"/>
      <c r="E56" s="68"/>
      <c r="F56" s="51"/>
      <c r="G56" s="139" t="str">
        <f t="shared" si="4"/>
        <v/>
      </c>
      <c r="H56" s="24"/>
      <c r="I56" s="24"/>
      <c r="J56" s="33">
        <f t="shared" si="1"/>
        <v>0</v>
      </c>
      <c r="K56" s="24"/>
      <c r="L56" s="24"/>
      <c r="M56" s="24"/>
      <c r="N56" s="24"/>
    </row>
    <row r="57" spans="1:14" ht="20.25" thickTop="1" thickBot="1" x14ac:dyDescent="0.3">
      <c r="A57" s="1"/>
      <c r="B57" s="226"/>
      <c r="C57" s="219" t="s">
        <v>37</v>
      </c>
      <c r="D57" s="220"/>
      <c r="E57" s="221"/>
      <c r="F57" s="52">
        <f ca="1">SUM(F58:INDIRECT("F"&amp;ROW(GC!F60)-1))</f>
        <v>0</v>
      </c>
      <c r="G57" s="138" t="str">
        <f t="shared" si="4"/>
        <v/>
      </c>
      <c r="H57" s="52">
        <f ca="1">SUM(H58:INDIRECT("H"&amp;ROW(GC!H60)-1))</f>
        <v>0</v>
      </c>
      <c r="I57" s="52">
        <f ca="1">SUM(I58:INDIRECT("I"&amp;ROW(GC!I60)-1))</f>
        <v>0</v>
      </c>
      <c r="J57" s="126">
        <f t="shared" ca="1" si="1"/>
        <v>0</v>
      </c>
      <c r="K57" s="24"/>
      <c r="L57" s="24"/>
      <c r="M57" s="24"/>
      <c r="N57" s="24"/>
    </row>
    <row r="58" spans="1:14" ht="18.600000000000001" customHeight="1" thickTop="1" thickBot="1" x14ac:dyDescent="0.3">
      <c r="A58" s="1"/>
      <c r="B58" s="226"/>
      <c r="C58" s="39" t="s">
        <v>92</v>
      </c>
      <c r="D58" s="122" t="s">
        <v>96</v>
      </c>
      <c r="E58" s="125"/>
      <c r="F58" s="36"/>
      <c r="G58" s="134" t="str">
        <f t="shared" ca="1" si="4"/>
        <v/>
      </c>
      <c r="H58" s="24"/>
      <c r="I58" s="24"/>
      <c r="J58" s="44">
        <f t="shared" si="1"/>
        <v>0</v>
      </c>
      <c r="K58" s="24"/>
      <c r="L58" s="24"/>
      <c r="M58" s="24"/>
      <c r="N58" s="24"/>
    </row>
    <row r="59" spans="1:14" ht="18.600000000000001" customHeight="1" thickTop="1" x14ac:dyDescent="0.25">
      <c r="A59" s="1"/>
      <c r="B59" s="226"/>
      <c r="C59" s="28" t="s">
        <v>26</v>
      </c>
      <c r="D59" s="39"/>
      <c r="E59" s="39"/>
      <c r="F59" s="51"/>
      <c r="G59" s="134" t="str">
        <f t="shared" si="4"/>
        <v/>
      </c>
      <c r="H59" s="24"/>
      <c r="I59" s="24"/>
      <c r="J59" s="53">
        <f t="shared" si="1"/>
        <v>0</v>
      </c>
      <c r="K59" s="24"/>
      <c r="L59" s="24"/>
      <c r="M59" s="24"/>
      <c r="N59" s="24"/>
    </row>
    <row r="60" spans="1:14" ht="18.95" customHeight="1" thickBot="1" x14ac:dyDescent="0.3">
      <c r="A60" s="1"/>
      <c r="B60" s="226"/>
      <c r="C60" s="28" t="s">
        <v>27</v>
      </c>
      <c r="D60" s="67"/>
      <c r="E60" s="68"/>
      <c r="F60" s="51"/>
      <c r="G60" s="139" t="str">
        <f t="shared" si="4"/>
        <v/>
      </c>
      <c r="H60" s="24"/>
      <c r="I60" s="24"/>
      <c r="J60" s="33">
        <f t="shared" si="1"/>
        <v>0</v>
      </c>
      <c r="K60" s="24"/>
      <c r="L60" s="24"/>
      <c r="M60" s="24"/>
      <c r="N60" s="24"/>
    </row>
    <row r="61" spans="1:14" ht="19.5" thickTop="1" x14ac:dyDescent="0.25">
      <c r="A61" s="1"/>
      <c r="B61" s="227"/>
      <c r="C61" s="222" t="s">
        <v>12</v>
      </c>
      <c r="D61" s="223"/>
      <c r="E61" s="224"/>
      <c r="F61" s="56">
        <f ca="1">F37+F41+F45+F49+F53+F57</f>
        <v>0</v>
      </c>
      <c r="G61" s="146" t="str">
        <f t="shared" si="4"/>
        <v/>
      </c>
      <c r="H61" s="58">
        <f ca="1">H33+H37+H41+H45+H49+H53+H57</f>
        <v>0</v>
      </c>
      <c r="I61" s="57">
        <f ca="1">I33+I37+I41+I45+I49+I53+I57</f>
        <v>0</v>
      </c>
      <c r="J61" s="53">
        <f t="shared" ca="1" si="1"/>
        <v>0</v>
      </c>
      <c r="K61" s="24"/>
      <c r="L61" s="24"/>
      <c r="M61" s="24"/>
      <c r="N61" s="24"/>
    </row>
    <row r="62" spans="1:14" ht="21" customHeight="1" x14ac:dyDescent="0.25">
      <c r="A62" s="1"/>
      <c r="B62" s="225" t="s">
        <v>17</v>
      </c>
      <c r="C62" s="251" t="s">
        <v>38</v>
      </c>
      <c r="D62" s="251"/>
      <c r="E62" s="252"/>
      <c r="F62" s="60">
        <f ca="1">SUM(F63:INDIRECT("F"&amp;ROW(GC!F65)-1))</f>
        <v>0</v>
      </c>
      <c r="G62" s="141" t="str">
        <f t="shared" si="4"/>
        <v/>
      </c>
      <c r="H62" s="60">
        <f ca="1">SUM(H63:INDIRECT("H"&amp;ROW(GC!H65)-1))</f>
        <v>0</v>
      </c>
      <c r="I62" s="60">
        <f ca="1">SUM(I63:INDIRECT("I"&amp;ROW(GC!I65)-1))</f>
        <v>0</v>
      </c>
      <c r="J62" s="27">
        <f ca="1">+F62+H62+I62</f>
        <v>0</v>
      </c>
      <c r="K62" s="24"/>
      <c r="L62" s="24"/>
      <c r="M62" s="24"/>
      <c r="N62" s="24"/>
    </row>
    <row r="63" spans="1:14" ht="18.75" x14ac:dyDescent="0.25">
      <c r="A63" s="1"/>
      <c r="B63" s="226"/>
      <c r="C63" s="25" t="s">
        <v>39</v>
      </c>
      <c r="D63" s="122" t="s">
        <v>96</v>
      </c>
      <c r="E63" s="125"/>
      <c r="F63" s="36"/>
      <c r="G63" s="134" t="str">
        <f t="shared" ref="G63:G64" ca="1" si="5">IF(D63="","",IF($F$79=0,"",F63/$F$79))</f>
        <v/>
      </c>
      <c r="H63" s="24"/>
      <c r="I63" s="40"/>
      <c r="J63" s="33">
        <f>+F63+H63+I63</f>
        <v>0</v>
      </c>
      <c r="K63" s="24"/>
      <c r="L63" s="24"/>
      <c r="M63" s="24"/>
      <c r="N63" s="24"/>
    </row>
    <row r="64" spans="1:14" ht="18.75" x14ac:dyDescent="0.25">
      <c r="A64" s="1"/>
      <c r="B64" s="226"/>
      <c r="C64" s="28" t="s">
        <v>56</v>
      </c>
      <c r="D64" s="122" t="s">
        <v>96</v>
      </c>
      <c r="E64" s="128"/>
      <c r="F64" s="51"/>
      <c r="G64" s="134" t="str">
        <f t="shared" ca="1" si="5"/>
        <v/>
      </c>
      <c r="H64" s="24"/>
      <c r="I64" s="40"/>
      <c r="J64" s="33">
        <f t="shared" si="1"/>
        <v>0</v>
      </c>
      <c r="K64" s="24"/>
      <c r="L64" s="24"/>
      <c r="M64" s="24"/>
      <c r="N64" s="24"/>
    </row>
    <row r="65" spans="1:14" ht="19.5" thickBot="1" x14ac:dyDescent="0.3">
      <c r="A65" s="1"/>
      <c r="B65" s="226"/>
      <c r="C65" s="28" t="s">
        <v>26</v>
      </c>
      <c r="D65" s="61"/>
      <c r="E65" s="62"/>
      <c r="F65" s="51"/>
      <c r="G65" s="134" t="str">
        <f t="shared" ref="G65:G78" si="6">IF(D65="","",IF($F$79=0,"",F65/$F$79))</f>
        <v/>
      </c>
      <c r="H65" s="24"/>
      <c r="I65" s="40"/>
      <c r="J65" s="33">
        <f t="shared" si="1"/>
        <v>0</v>
      </c>
      <c r="K65" s="24"/>
      <c r="L65" s="24"/>
      <c r="M65" s="24"/>
      <c r="N65" s="24"/>
    </row>
    <row r="66" spans="1:14" ht="19.5" thickTop="1" x14ac:dyDescent="0.25">
      <c r="A66" s="1"/>
      <c r="B66" s="200"/>
      <c r="C66" s="212" t="s">
        <v>40</v>
      </c>
      <c r="D66" s="212"/>
      <c r="E66" s="212"/>
      <c r="F66" s="63">
        <f ca="1">SUM(F67:INDIRECT("F"&amp;ROW(GC!F69)-1))</f>
        <v>0</v>
      </c>
      <c r="G66" s="147" t="str">
        <f t="shared" si="6"/>
        <v/>
      </c>
      <c r="H66" s="63">
        <f ca="1">SUM(H67:INDIRECT("H"&amp;ROW(GC!H69)-1))</f>
        <v>0</v>
      </c>
      <c r="I66" s="63">
        <f ca="1">SUM(I67:INDIRECT("I"&amp;ROW(GC!I69)-1))</f>
        <v>0</v>
      </c>
      <c r="J66" s="59">
        <f t="shared" ca="1" si="1"/>
        <v>0</v>
      </c>
      <c r="K66" s="24"/>
      <c r="L66" s="24"/>
      <c r="M66" s="24"/>
      <c r="N66" s="24"/>
    </row>
    <row r="67" spans="1:14" ht="18.75" x14ac:dyDescent="0.25">
      <c r="A67" s="1"/>
      <c r="B67" s="226"/>
      <c r="C67" s="70" t="s">
        <v>41</v>
      </c>
      <c r="D67" s="122" t="s">
        <v>96</v>
      </c>
      <c r="E67" s="125"/>
      <c r="F67" s="36"/>
      <c r="G67" s="134" t="str">
        <f t="shared" ca="1" si="6"/>
        <v/>
      </c>
      <c r="H67" s="47"/>
      <c r="I67" s="24"/>
      <c r="J67" s="33">
        <f t="shared" si="1"/>
        <v>0</v>
      </c>
      <c r="K67" s="24"/>
      <c r="L67" s="24"/>
      <c r="M67" s="24"/>
      <c r="N67" s="24"/>
    </row>
    <row r="68" spans="1:14" ht="18.75" x14ac:dyDescent="0.25">
      <c r="A68" s="1"/>
      <c r="B68" s="226"/>
      <c r="C68" s="28" t="s">
        <v>57</v>
      </c>
      <c r="D68" s="122" t="s">
        <v>96</v>
      </c>
      <c r="E68" s="129"/>
      <c r="F68" s="51"/>
      <c r="G68" s="134" t="str">
        <f t="shared" ca="1" si="6"/>
        <v/>
      </c>
      <c r="H68" s="50"/>
      <c r="I68" s="24"/>
      <c r="J68" s="33">
        <f t="shared" si="1"/>
        <v>0</v>
      </c>
      <c r="K68" s="24"/>
      <c r="L68" s="24"/>
      <c r="M68" s="24"/>
      <c r="N68" s="24"/>
    </row>
    <row r="69" spans="1:14" ht="19.5" thickBot="1" x14ac:dyDescent="0.3">
      <c r="A69" s="1"/>
      <c r="B69" s="226"/>
      <c r="C69" s="28" t="s">
        <v>26</v>
      </c>
      <c r="D69" s="61"/>
      <c r="E69" s="62"/>
      <c r="F69" s="51"/>
      <c r="G69" s="134" t="str">
        <f t="shared" si="6"/>
        <v/>
      </c>
      <c r="H69" s="24"/>
      <c r="I69" s="24"/>
      <c r="J69" s="33">
        <f t="shared" si="1"/>
        <v>0</v>
      </c>
      <c r="K69" s="24"/>
      <c r="L69" s="24"/>
      <c r="M69" s="24"/>
      <c r="N69" s="24"/>
    </row>
    <row r="70" spans="1:14" ht="19.5" thickTop="1" x14ac:dyDescent="0.25">
      <c r="A70" s="1"/>
      <c r="B70" s="226"/>
      <c r="C70" s="219" t="s">
        <v>42</v>
      </c>
      <c r="D70" s="220"/>
      <c r="E70" s="221"/>
      <c r="F70" s="52">
        <f ca="1">SUM(F71:INDIRECT("F"&amp;ROW(GC!F73)-1))</f>
        <v>0</v>
      </c>
      <c r="G70" s="138" t="str">
        <f t="shared" si="6"/>
        <v/>
      </c>
      <c r="H70" s="52">
        <f ca="1">SUM(H71:INDIRECT("H"&amp;ROW(GC!H73)-1))</f>
        <v>0</v>
      </c>
      <c r="I70" s="52">
        <f ca="1">SUM(I71:INDIRECT("I"&amp;ROW(GC!I73)-1))</f>
        <v>0</v>
      </c>
      <c r="J70" s="59">
        <f t="shared" ca="1" si="1"/>
        <v>0</v>
      </c>
      <c r="K70" s="24"/>
      <c r="L70" s="24"/>
      <c r="M70" s="24"/>
      <c r="N70" s="24"/>
    </row>
    <row r="71" spans="1:14" ht="18.75" x14ac:dyDescent="0.25">
      <c r="A71" s="1"/>
      <c r="B71" s="226"/>
      <c r="C71" s="25" t="s">
        <v>43</v>
      </c>
      <c r="D71" s="122" t="s">
        <v>96</v>
      </c>
      <c r="E71" s="124"/>
      <c r="F71" s="36"/>
      <c r="G71" s="134" t="str">
        <f t="shared" ca="1" si="6"/>
        <v/>
      </c>
      <c r="H71" s="153"/>
      <c r="I71" s="40"/>
      <c r="J71" s="23">
        <f>+F71+H71+I71</f>
        <v>0</v>
      </c>
      <c r="K71" s="24"/>
      <c r="L71" s="24"/>
      <c r="M71" s="24"/>
      <c r="N71" s="24"/>
    </row>
    <row r="72" spans="1:14" ht="18.75" x14ac:dyDescent="0.25">
      <c r="A72" s="1"/>
      <c r="B72" s="226"/>
      <c r="C72" s="28" t="s">
        <v>58</v>
      </c>
      <c r="D72" s="122" t="s">
        <v>96</v>
      </c>
      <c r="E72" s="124"/>
      <c r="F72" s="51"/>
      <c r="G72" s="134" t="str">
        <f t="shared" ca="1" si="6"/>
        <v/>
      </c>
      <c r="H72" s="71"/>
      <c r="I72" s="40"/>
      <c r="J72" s="23">
        <f>+F72+H72+I72</f>
        <v>0</v>
      </c>
      <c r="K72" s="24"/>
      <c r="L72" s="24"/>
      <c r="M72" s="24"/>
      <c r="N72" s="24"/>
    </row>
    <row r="73" spans="1:14" ht="19.5" thickBot="1" x14ac:dyDescent="0.3">
      <c r="A73" s="1"/>
      <c r="B73" s="226"/>
      <c r="C73" s="28" t="s">
        <v>26</v>
      </c>
      <c r="D73" s="61"/>
      <c r="E73" s="62"/>
      <c r="F73" s="51"/>
      <c r="G73" s="139" t="str">
        <f t="shared" si="6"/>
        <v/>
      </c>
      <c r="H73" s="71"/>
      <c r="I73" s="40"/>
      <c r="J73" s="32">
        <f t="shared" si="1"/>
        <v>0</v>
      </c>
      <c r="K73" s="24"/>
      <c r="L73" s="24"/>
      <c r="M73" s="24"/>
      <c r="N73" s="24"/>
    </row>
    <row r="74" spans="1:14" ht="19.5" thickTop="1" x14ac:dyDescent="0.25">
      <c r="A74" s="1"/>
      <c r="B74" s="226"/>
      <c r="C74" s="219" t="s">
        <v>44</v>
      </c>
      <c r="D74" s="220"/>
      <c r="E74" s="221"/>
      <c r="F74" s="52">
        <f ca="1">SUM(F75:INDIRECT("F"&amp;ROW(GC!F77)-1))</f>
        <v>0</v>
      </c>
      <c r="G74" s="138" t="str">
        <f t="shared" si="6"/>
        <v/>
      </c>
      <c r="H74" s="52">
        <f ca="1">SUM(H75:INDIRECT("H"&amp;ROW(GC!H77)-1))</f>
        <v>0</v>
      </c>
      <c r="I74" s="52">
        <f ca="1">SUM(I75:INDIRECT("I"&amp;ROW(GC!I77)-1))</f>
        <v>0</v>
      </c>
      <c r="J74" s="44">
        <f t="shared" ca="1" si="1"/>
        <v>0</v>
      </c>
      <c r="K74" s="24"/>
      <c r="L74" s="24"/>
      <c r="M74" s="24"/>
      <c r="N74" s="24"/>
    </row>
    <row r="75" spans="1:14" ht="18.75" x14ac:dyDescent="0.25">
      <c r="A75" s="1"/>
      <c r="B75" s="226"/>
      <c r="C75" s="36" t="s">
        <v>91</v>
      </c>
      <c r="D75" s="122" t="s">
        <v>96</v>
      </c>
      <c r="E75" s="124"/>
      <c r="F75" s="36"/>
      <c r="G75" s="134" t="str">
        <f t="shared" ca="1" si="6"/>
        <v/>
      </c>
      <c r="H75" s="47"/>
      <c r="I75" s="26"/>
      <c r="J75" s="33">
        <f t="shared" si="1"/>
        <v>0</v>
      </c>
      <c r="K75" s="24"/>
      <c r="L75" s="24"/>
      <c r="M75" s="24"/>
      <c r="N75" s="24"/>
    </row>
    <row r="76" spans="1:14" ht="18.75" x14ac:dyDescent="0.25">
      <c r="A76" s="1"/>
      <c r="B76" s="226"/>
      <c r="C76" s="28" t="s">
        <v>26</v>
      </c>
      <c r="D76" s="51"/>
      <c r="E76" s="51"/>
      <c r="F76" s="51"/>
      <c r="G76" s="134" t="str">
        <f t="shared" si="6"/>
        <v/>
      </c>
      <c r="H76" s="50"/>
      <c r="I76" s="26"/>
      <c r="J76" s="33">
        <f t="shared" si="1"/>
        <v>0</v>
      </c>
      <c r="K76" s="24"/>
      <c r="L76" s="24"/>
      <c r="M76" s="24"/>
      <c r="N76" s="24"/>
    </row>
    <row r="77" spans="1:14" ht="19.5" thickBot="1" x14ac:dyDescent="0.3">
      <c r="A77" s="1"/>
      <c r="B77" s="226"/>
      <c r="C77" s="28" t="s">
        <v>27</v>
      </c>
      <c r="D77" s="67"/>
      <c r="E77" s="68"/>
      <c r="F77" s="51"/>
      <c r="G77" s="139" t="str">
        <f t="shared" si="6"/>
        <v/>
      </c>
      <c r="H77" s="50"/>
      <c r="I77" s="26"/>
      <c r="J77" s="33">
        <f t="shared" si="1"/>
        <v>0</v>
      </c>
      <c r="K77" s="24"/>
      <c r="L77" s="24"/>
      <c r="M77" s="24"/>
      <c r="N77" s="24"/>
    </row>
    <row r="78" spans="1:14" ht="19.5" thickBot="1" x14ac:dyDescent="0.4">
      <c r="A78" s="1"/>
      <c r="B78" s="250"/>
      <c r="C78" s="243" t="s">
        <v>12</v>
      </c>
      <c r="D78" s="244"/>
      <c r="E78" s="245"/>
      <c r="F78" s="72">
        <f ca="1">F62+F66+F70+F74</f>
        <v>0</v>
      </c>
      <c r="G78" s="148" t="str">
        <f t="shared" si="6"/>
        <v/>
      </c>
      <c r="H78" s="73">
        <f ca="1">H62+H66+H70+H74</f>
        <v>0</v>
      </c>
      <c r="I78" s="74">
        <f ca="1">I62+I66+I70+I74</f>
        <v>0</v>
      </c>
      <c r="J78" s="75">
        <f t="shared" ref="J78" ca="1" si="7">+F78+H78+I78</f>
        <v>0</v>
      </c>
      <c r="K78" s="76"/>
      <c r="L78" s="2"/>
      <c r="M78" s="2"/>
      <c r="N78" s="2"/>
    </row>
    <row r="79" spans="1:14" ht="19.5" thickBot="1" x14ac:dyDescent="0.4">
      <c r="A79" s="1"/>
      <c r="B79" s="246" t="s">
        <v>3</v>
      </c>
      <c r="C79" s="247"/>
      <c r="D79" s="247"/>
      <c r="E79" s="77" t="s">
        <v>18</v>
      </c>
      <c r="F79" s="78">
        <f ca="1">+F32+F61+F78</f>
        <v>0</v>
      </c>
      <c r="G79" s="149"/>
      <c r="H79" s="79">
        <f ca="1">+H32+H61+H78</f>
        <v>0</v>
      </c>
      <c r="I79" s="80">
        <f ca="1">+I32+I61+I78</f>
        <v>0</v>
      </c>
      <c r="J79" s="81">
        <f t="shared" ref="J79" ca="1" si="8">+F79+H79+I79</f>
        <v>0</v>
      </c>
      <c r="K79" s="2"/>
      <c r="L79" s="2"/>
      <c r="M79" s="2"/>
      <c r="N79" s="2"/>
    </row>
    <row r="80" spans="1:14" ht="19.5" thickBot="1" x14ac:dyDescent="0.4">
      <c r="A80" s="1"/>
      <c r="B80" s="248"/>
      <c r="C80" s="249"/>
      <c r="D80" s="249"/>
      <c r="E80" s="82" t="s">
        <v>19</v>
      </c>
      <c r="F80" s="83" t="e">
        <f ca="1">F79/J79</f>
        <v>#DIV/0!</v>
      </c>
      <c r="G80" s="150"/>
      <c r="H80" s="84" t="e">
        <f ca="1">H79/J79</f>
        <v>#DIV/0!</v>
      </c>
      <c r="I80" s="85" t="e">
        <f ca="1">I79/J79</f>
        <v>#DIV/0!</v>
      </c>
      <c r="J80" s="86"/>
      <c r="K80" s="87"/>
      <c r="L80" s="2"/>
      <c r="M80" s="2"/>
      <c r="N80" s="2"/>
    </row>
    <row r="81" spans="2:14" ht="20.25" thickTop="1" thickBot="1" x14ac:dyDescent="0.4">
      <c r="B81" s="231" t="s">
        <v>20</v>
      </c>
      <c r="C81" s="231"/>
      <c r="D81" s="231"/>
      <c r="E81" s="87"/>
      <c r="F81" s="87"/>
      <c r="G81" s="151"/>
      <c r="H81" s="87"/>
      <c r="I81" s="87"/>
      <c r="J81" s="87"/>
      <c r="K81" s="87"/>
      <c r="L81" s="2"/>
      <c r="M81" s="2"/>
      <c r="N81" s="2"/>
    </row>
    <row r="82" spans="2:14" ht="19.5" thickTop="1" thickBot="1" x14ac:dyDescent="0.4">
      <c r="B82" s="88" t="s">
        <v>61</v>
      </c>
      <c r="C82" s="89"/>
      <c r="D82" s="89"/>
      <c r="E82" s="90"/>
      <c r="F82" s="234"/>
      <c r="G82" s="235"/>
      <c r="H82" s="235"/>
      <c r="I82" s="236"/>
      <c r="J82" s="2"/>
      <c r="K82" s="2"/>
      <c r="L82" s="2"/>
      <c r="M82" s="2"/>
      <c r="N82" s="2"/>
    </row>
    <row r="83" spans="2:14" ht="19.5" thickTop="1" thickBot="1" x14ac:dyDescent="0.4">
      <c r="B83" s="237" t="s">
        <v>21</v>
      </c>
      <c r="C83" s="238"/>
      <c r="D83" s="238"/>
      <c r="E83" s="239"/>
      <c r="F83" s="240"/>
      <c r="G83" s="241"/>
      <c r="H83" s="241"/>
      <c r="I83" s="242"/>
      <c r="J83" s="2"/>
      <c r="K83" s="2"/>
      <c r="L83" s="2"/>
      <c r="M83" s="2"/>
      <c r="N83" s="2"/>
    </row>
    <row r="84" spans="2:14" ht="18.75" thickTop="1" x14ac:dyDescent="0.35">
      <c r="B84" s="2"/>
      <c r="C84" s="2"/>
      <c r="D84" s="2"/>
      <c r="E84" s="2"/>
      <c r="F84" s="2"/>
      <c r="G84" s="130"/>
      <c r="H84" s="2"/>
      <c r="I84" s="2"/>
      <c r="J84" s="2"/>
      <c r="K84" s="2"/>
      <c r="L84" s="2"/>
      <c r="M84" s="2"/>
      <c r="N84" s="2"/>
    </row>
    <row r="85" spans="2:14" ht="18" x14ac:dyDescent="0.35">
      <c r="B85" s="2" t="s">
        <v>59</v>
      </c>
      <c r="C85" s="2"/>
      <c r="D85" s="2"/>
      <c r="E85" s="2"/>
      <c r="F85" s="2"/>
      <c r="G85" s="130"/>
      <c r="H85" s="2"/>
      <c r="I85" s="2"/>
      <c r="J85" s="2"/>
      <c r="K85" s="2"/>
      <c r="L85" s="2"/>
      <c r="M85" s="2"/>
      <c r="N85" s="2"/>
    </row>
    <row r="86" spans="2:14" ht="18" x14ac:dyDescent="0.35">
      <c r="B86" s="2" t="s">
        <v>60</v>
      </c>
      <c r="C86" s="2"/>
      <c r="D86" s="2"/>
      <c r="E86" s="2"/>
      <c r="F86" s="2"/>
      <c r="G86" s="130"/>
      <c r="H86" s="2"/>
      <c r="I86" s="2"/>
      <c r="J86" s="2"/>
      <c r="K86" s="2"/>
      <c r="L86" s="2"/>
      <c r="M86" s="2"/>
      <c r="N86" s="2"/>
    </row>
    <row r="87" spans="2:14" ht="18" x14ac:dyDescent="0.35">
      <c r="B87" s="2"/>
      <c r="C87" s="2"/>
      <c r="D87" s="2"/>
      <c r="E87" s="2"/>
      <c r="F87" s="2"/>
      <c r="G87" s="130"/>
      <c r="H87" s="2"/>
      <c r="I87" s="2"/>
      <c r="J87" s="2"/>
      <c r="K87" s="2"/>
      <c r="L87" s="2"/>
      <c r="M87" s="2"/>
      <c r="N87" s="2"/>
    </row>
    <row r="88" spans="2:14" ht="18" x14ac:dyDescent="0.35">
      <c r="B88" s="218" t="s">
        <v>75</v>
      </c>
      <c r="C88" s="218"/>
      <c r="D88" s="2"/>
      <c r="E88" s="2"/>
      <c r="F88" s="2"/>
      <c r="G88" s="130"/>
      <c r="H88" s="2"/>
      <c r="I88" s="2"/>
      <c r="J88" s="2"/>
      <c r="K88" s="2"/>
      <c r="L88" s="2"/>
      <c r="M88" s="2"/>
      <c r="N88" s="2"/>
    </row>
    <row r="89" spans="2:14" ht="18" x14ac:dyDescent="0.35">
      <c r="B89" s="91"/>
      <c r="C89" s="2"/>
      <c r="D89" s="2"/>
      <c r="E89" s="2"/>
      <c r="F89" s="2"/>
      <c r="G89" s="130"/>
      <c r="H89" s="2"/>
      <c r="I89" s="2"/>
      <c r="J89" s="2"/>
      <c r="K89" s="2"/>
      <c r="L89" s="2"/>
      <c r="M89" s="2"/>
      <c r="N89" s="2"/>
    </row>
    <row r="98" spans="1:1" hidden="1" x14ac:dyDescent="0.25">
      <c r="A98" t="s">
        <v>93</v>
      </c>
    </row>
    <row r="99" spans="1:1" hidden="1" x14ac:dyDescent="0.25">
      <c r="A99" t="s">
        <v>97</v>
      </c>
    </row>
  </sheetData>
  <mergeCells count="45">
    <mergeCell ref="F82:I82"/>
    <mergeCell ref="B83:E83"/>
    <mergeCell ref="F83:I83"/>
    <mergeCell ref="C74:E74"/>
    <mergeCell ref="C78:E78"/>
    <mergeCell ref="B79:D80"/>
    <mergeCell ref="B62:B78"/>
    <mergeCell ref="C62:E62"/>
    <mergeCell ref="C66:E66"/>
    <mergeCell ref="C70:E70"/>
    <mergeCell ref="D28:E28"/>
    <mergeCell ref="D19:E19"/>
    <mergeCell ref="B88:C88"/>
    <mergeCell ref="C57:E57"/>
    <mergeCell ref="C61:E61"/>
    <mergeCell ref="B33:B61"/>
    <mergeCell ref="C45:E45"/>
    <mergeCell ref="C49:E49"/>
    <mergeCell ref="C53:E53"/>
    <mergeCell ref="C33:E33"/>
    <mergeCell ref="B81:D81"/>
    <mergeCell ref="C37:E37"/>
    <mergeCell ref="C41:E41"/>
    <mergeCell ref="D40:E40"/>
    <mergeCell ref="D16:E16"/>
    <mergeCell ref="C17:E17"/>
    <mergeCell ref="D18:E18"/>
    <mergeCell ref="D20:E20"/>
    <mergeCell ref="C21:E21"/>
    <mergeCell ref="N3:N9"/>
    <mergeCell ref="K6:K12"/>
    <mergeCell ref="L6:L12"/>
    <mergeCell ref="C29:E29"/>
    <mergeCell ref="C32:E32"/>
    <mergeCell ref="F10:J11"/>
    <mergeCell ref="K3:L5"/>
    <mergeCell ref="B3:E9"/>
    <mergeCell ref="F3:H5"/>
    <mergeCell ref="I3:I9"/>
    <mergeCell ref="F6:G9"/>
    <mergeCell ref="H6:H9"/>
    <mergeCell ref="B10:E11"/>
    <mergeCell ref="B12:E12"/>
    <mergeCell ref="B13:B32"/>
    <mergeCell ref="C13:E13"/>
  </mergeCells>
  <phoneticPr fontId="2" type="noConversion"/>
  <dataValidations count="2">
    <dataValidation type="list" allowBlank="1" showInputMessage="1" showErrorMessage="1" sqref="D14:D15 D22 D25 D30 D34:D35 D38:D39 D42:D43 D46:D47 D50:D51 D54:D55 D58 D63:D64 D67:D68 D71:D72 D75" xr:uid="{16E5CA0E-7667-4032-995D-7919D23720AC}">
      <formula1>$D$14</formula1>
    </dataValidation>
    <dataValidation type="list" allowBlank="1" showInputMessage="1" showErrorMessage="1" sqref="E46:E47" xr:uid="{E31BBE51-DFE7-4F81-8C41-235286B6EAA2}">
      <formula1>$R$3:$R$4</formula1>
    </dataValidation>
  </dataValidations>
  <hyperlinks>
    <hyperlink ref="C45" location="_ftn1" display="_ftn1" xr:uid="{9BEEA426-C2C6-49AA-B8AF-3D4FB6B6CB5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E24A7-235E-4E06-A977-AE0C4EC834B1}">
  <sheetPr codeName="Feuil2"/>
  <dimension ref="A1:H12"/>
  <sheetViews>
    <sheetView showGridLines="0" zoomScale="115" zoomScaleNormal="115" workbookViewId="0">
      <selection activeCell="A30" sqref="A30"/>
    </sheetView>
  </sheetViews>
  <sheetFormatPr baseColWidth="10" defaultRowHeight="15" x14ac:dyDescent="0.25"/>
  <cols>
    <col min="1" max="1" width="29.85546875" customWidth="1"/>
    <col min="2" max="2" width="19.85546875" bestFit="1" customWidth="1"/>
    <col min="3" max="3" width="20.7109375" bestFit="1" customWidth="1"/>
    <col min="4" max="4" width="17.28515625" bestFit="1" customWidth="1"/>
    <col min="5" max="5" width="6.7109375" style="93" customWidth="1"/>
    <col min="6" max="6" width="10.85546875" style="93"/>
    <col min="7" max="7" width="7.140625" style="93" customWidth="1"/>
    <col min="8" max="8" width="10.85546875" style="93"/>
  </cols>
  <sheetData>
    <row r="1" spans="1:8" ht="15.75" thickBot="1" x14ac:dyDescent="0.3">
      <c r="A1" s="113" t="s">
        <v>76</v>
      </c>
      <c r="B1" s="114" t="s">
        <v>77</v>
      </c>
      <c r="C1" s="115" t="s">
        <v>78</v>
      </c>
      <c r="D1" s="115" t="s">
        <v>79</v>
      </c>
      <c r="E1" s="253" t="s">
        <v>80</v>
      </c>
      <c r="F1" s="254"/>
      <c r="G1" s="254"/>
      <c r="H1" s="255"/>
    </row>
    <row r="2" spans="1:8" ht="30" x14ac:dyDescent="0.25">
      <c r="A2" s="107" t="s">
        <v>81</v>
      </c>
      <c r="B2" s="108">
        <f ca="1">SUM(SUM(GC!F34:INDIRECT("GC!F"&amp;ROW(GC!F36)-1)),SUM(GC!F50:INDIRECT("GC!F"&amp;ROW(GC!F52)-1)))</f>
        <v>0</v>
      </c>
      <c r="C2" s="109">
        <f ca="1">SUM(SUM(GC!H34:INDIRECT("GC!H"&amp;ROW(GC!H36)-1)),SUM(GC!H50:INDIRECT("GC!H"&amp;ROW(GC!H52)-1)))</f>
        <v>0</v>
      </c>
      <c r="D2" s="109">
        <f ca="1">SUM(SUM(GC!I34:INDIRECT("GC!I"&amp;ROW(GC!I36)-1)),SUM(GC!I50:INDIRECT("GC!I"&amp;ROW(GC!I52)-1)))</f>
        <v>0</v>
      </c>
      <c r="E2" s="110" t="s">
        <v>94</v>
      </c>
      <c r="F2" s="111"/>
      <c r="G2" s="111" t="s">
        <v>94</v>
      </c>
      <c r="H2" s="112"/>
    </row>
    <row r="3" spans="1:8" x14ac:dyDescent="0.25">
      <c r="A3" s="116" t="s">
        <v>82</v>
      </c>
      <c r="B3" s="117">
        <f ca="1">SUM(GC!F18:INDIRECT("GC!F"&amp;ROW(GC!F20)-1))</f>
        <v>0</v>
      </c>
      <c r="C3" s="118">
        <f ca="1">SUM(GC!H18:INDIRECT("GC!H"&amp;ROW(GC!H20)-1))</f>
        <v>0</v>
      </c>
      <c r="D3" s="118">
        <f ca="1">SUM(GC!I18:INDIRECT("GC!I"&amp;ROW(GC!I20)-1))</f>
        <v>0</v>
      </c>
      <c r="E3" s="119" t="s">
        <v>94</v>
      </c>
      <c r="F3" s="120"/>
      <c r="G3" s="120" t="s">
        <v>94</v>
      </c>
      <c r="H3" s="121"/>
    </row>
    <row r="4" spans="1:8" x14ac:dyDescent="0.25">
      <c r="A4" s="98" t="s">
        <v>83</v>
      </c>
      <c r="B4" s="101">
        <f ca="1">GC!F21</f>
        <v>0</v>
      </c>
      <c r="C4" s="103">
        <f ca="1">GC!H21</f>
        <v>0</v>
      </c>
      <c r="D4" s="103">
        <f ca="1">GC!I21</f>
        <v>0</v>
      </c>
      <c r="E4" s="105" t="s">
        <v>94</v>
      </c>
      <c r="F4" s="94"/>
      <c r="G4" s="94" t="s">
        <v>94</v>
      </c>
      <c r="H4" s="95"/>
    </row>
    <row r="5" spans="1:8" x14ac:dyDescent="0.25">
      <c r="A5" s="116" t="s">
        <v>84</v>
      </c>
      <c r="B5" s="117">
        <f ca="1">SUM(GC!F14:INDIRECT("GC!F"&amp;ROW(GC!F16)-1))</f>
        <v>0</v>
      </c>
      <c r="C5" s="118">
        <f ca="1">SUM(GC!H14:INDIRECT("GC!H"&amp;ROW(GC!H16)-1))</f>
        <v>0</v>
      </c>
      <c r="D5" s="118">
        <f ca="1">SUM(GC!I14:INDIRECT("GC!I"&amp;ROW(GC!I16)-1))</f>
        <v>0</v>
      </c>
      <c r="E5" s="119" t="s">
        <v>94</v>
      </c>
      <c r="F5" s="120"/>
      <c r="G5" s="120" t="s">
        <v>94</v>
      </c>
      <c r="H5" s="121"/>
    </row>
    <row r="6" spans="1:8" x14ac:dyDescent="0.25">
      <c r="A6" s="98" t="s">
        <v>85</v>
      </c>
      <c r="B6" s="100">
        <f ca="1">SUM(GC!F38:INDIRECT("GC!F"&amp;ROW(GC!F40)-1))</f>
        <v>0</v>
      </c>
      <c r="C6" s="103">
        <f ca="1">SUM(GC!H38:INDIRECT("GC!H"&amp;ROW(GC!H40)-1))</f>
        <v>0</v>
      </c>
      <c r="D6" s="103">
        <f ca="1">SUM(GC!I38:INDIRECT("GC!I"&amp;ROW(GC!I40)-1))</f>
        <v>0</v>
      </c>
      <c r="E6" s="105" t="s">
        <v>94</v>
      </c>
      <c r="F6" s="94"/>
      <c r="G6" s="94" t="s">
        <v>94</v>
      </c>
      <c r="H6" s="95"/>
    </row>
    <row r="7" spans="1:8" x14ac:dyDescent="0.25">
      <c r="A7" s="116" t="s">
        <v>86</v>
      </c>
      <c r="B7" s="117">
        <f ca="1">SUM(GC!F42:INDIRECT("GC!F"&amp;ROW(GC!F44)-1))</f>
        <v>0</v>
      </c>
      <c r="C7" s="118">
        <f ca="1">SUM(GC!H42:INDIRECT("GC!H"&amp;ROW(GC!H44)-1))</f>
        <v>0</v>
      </c>
      <c r="D7" s="118">
        <f ca="1">SUM(GC!I42:INDIRECT("GC!I"&amp;ROW(GC!I44)-1))</f>
        <v>0</v>
      </c>
      <c r="E7" s="119"/>
      <c r="F7" s="120"/>
      <c r="G7" s="120"/>
      <c r="H7" s="121"/>
    </row>
    <row r="8" spans="1:8" x14ac:dyDescent="0.25">
      <c r="A8" s="98" t="s">
        <v>87</v>
      </c>
      <c r="B8" s="100">
        <f ca="1">SUMIF(INDIRECT("GC!E46:E" &amp; (ROW(GC!F48))), "Maritime", INDIRECT("GC!F46:F" &amp; (ROW(GC!F48))))</f>
        <v>0</v>
      </c>
      <c r="C8" s="103">
        <f ca="1">SUMIF(INDIRECT("GC!E46:E" &amp; (ROW(GC!H48))), "Maritime", INDIRECT("GC!H46:H" &amp; (ROW(GC!H48))))</f>
        <v>0</v>
      </c>
      <c r="D8" s="103">
        <f ca="1">SUMIF(INDIRECT("GC!E46:E" &amp; (ROW(GC!I48))), "Maritime", INDIRECT("GC!I46:I" &amp; (ROW(GC!I48))))</f>
        <v>0</v>
      </c>
      <c r="E8" s="105"/>
      <c r="F8" s="94"/>
      <c r="G8" s="94"/>
      <c r="H8" s="95"/>
    </row>
    <row r="9" spans="1:8" x14ac:dyDescent="0.25">
      <c r="A9" s="116" t="s">
        <v>88</v>
      </c>
      <c r="B9" s="117">
        <f ca="1">SUMIF(INDIRECT("GC!E46:E" &amp; (ROW(GC!F48))), "Autre", INDIRECT("GC!F46:F" &amp; (ROW(GC!F48))))</f>
        <v>0</v>
      </c>
      <c r="C9" s="118">
        <f ca="1">SUMIF(INDIRECT("GC!E46:E" &amp; (ROW(GC!H48))), "Autre", INDIRECT("GC!H46:H" &amp; (ROW(GC!H48))))</f>
        <v>0</v>
      </c>
      <c r="D9" s="118">
        <f ca="1">SUMIF(INDIRECT("GC!E46:E" &amp; (ROW(GC!I48))), "Autre", INDIRECT("GC!I46:I" &amp; (ROW(GC!I48))))</f>
        <v>0</v>
      </c>
      <c r="E9" s="119"/>
      <c r="F9" s="120"/>
      <c r="G9" s="120"/>
      <c r="H9" s="121"/>
    </row>
    <row r="10" spans="1:8" x14ac:dyDescent="0.25">
      <c r="A10" s="98" t="s">
        <v>95</v>
      </c>
      <c r="B10" s="101">
        <f ca="1">SUM(SUM(GC!F63:INDIRECT("GC!F"&amp;ROW(GC!F65)-1)),SUM(GC!F67:INDIRECT("GC!F"&amp;ROW(GC!F69)-1)))</f>
        <v>0</v>
      </c>
      <c r="C10" s="103">
        <f ca="1">SUM(SUM(GC!H63:INDIRECT("GC!H"&amp;ROW(GC!H65)-1)),SUM(GC!H67:INDIRECT("GC!H"&amp;ROW(GC!H69)-1)))</f>
        <v>0</v>
      </c>
      <c r="D10" s="103">
        <f ca="1">SUM(SUM(GC!I63:INDIRECT("GC!I"&amp;ROW(GC!I65)-1)),SUM(GC!I67:INDIRECT("GC!I"&amp;ROW(GC!I69)-1)))</f>
        <v>0</v>
      </c>
      <c r="E10" s="105"/>
      <c r="F10" s="94"/>
      <c r="G10" s="94"/>
      <c r="H10" s="95"/>
    </row>
    <row r="11" spans="1:8" x14ac:dyDescent="0.25">
      <c r="A11" s="116" t="s">
        <v>89</v>
      </c>
      <c r="B11" s="117">
        <f ca="1">SUM(SUM(GC!F30:INDIRECT("GC!F"&amp;ROW(GC!F31)-1)),SUM(GC!F58:INDIRECT("GC!F"&amp;ROW(GC!F60)-1)),SUM(GC!F75:INDIRECT("GC!F"&amp;ROW(GC!F77)-1)),SUM(GC!F71:INDIRECT("GC!F"&amp;ROW(GC!F73)-1)),SUM(GC!F54:INDIRECT("GC!F"&amp;ROW(GC!F56)-1)))</f>
        <v>0</v>
      </c>
      <c r="C11" s="118">
        <f ca="1">SUM(SUM(GC!H30:INDIRECT("GC!H"&amp;ROW(GC!H31)-1)),SUM(GC!H58:INDIRECT("GC!H"&amp;ROW(GC!H60)-1)),SUM(GC!H75:INDIRECT("GC!H"&amp;ROW(GC!H77)-1)),SUM(GC!H71:INDIRECT("GC!H"&amp;ROW(GC!H73)-1)),SUM(GC!H54:INDIRECT("GC!H"&amp;ROW(GC!H56)-1)))</f>
        <v>0</v>
      </c>
      <c r="D11" s="118">
        <f ca="1">SUM(SUM(GC!I30:INDIRECT("GC!I"&amp;ROW(GC!I31)-1)),SUM(GC!I58:INDIRECT("GC!I"&amp;ROW(GC!I60)-1)),SUM(GC!I75:INDIRECT("GC!I"&amp;ROW(GC!I77)-1)),SUM(GC!I71:INDIRECT("GC!I"&amp;ROW(GC!I73)-1)),SUM(GC!I54:INDIRECT("GC!I"&amp;ROW(GC!I56)-1)))</f>
        <v>0</v>
      </c>
      <c r="E11" s="119"/>
      <c r="F11" s="120"/>
      <c r="G11" s="120"/>
      <c r="H11" s="121"/>
    </row>
    <row r="12" spans="1:8" ht="15.75" thickBot="1" x14ac:dyDescent="0.3">
      <c r="A12" s="99" t="s">
        <v>90</v>
      </c>
      <c r="B12" s="102">
        <f ca="1">SUM(B2:B11)</f>
        <v>0</v>
      </c>
      <c r="C12" s="104">
        <f t="shared" ref="C12:D12" ca="1" si="0">SUM(C2:C11)</f>
        <v>0</v>
      </c>
      <c r="D12" s="104">
        <f t="shared" ca="1" si="0"/>
        <v>0</v>
      </c>
      <c r="E12" s="106"/>
      <c r="F12" s="96"/>
      <c r="G12" s="96"/>
      <c r="H12" s="97"/>
    </row>
  </sheetData>
  <sheetProtection algorithmName="SHA-512" hashValue="gtipFXL1sq4UgC2kR8LjVMny9xk+qhI1H7PVvDn+72o5MNEwPuA4ZZ/9q3bWD1bAAO+W6YQtmvMejXO7RofU8A==" saltValue="9sgYPQOesExqps517a09UQ==" spinCount="100000" sheet="1" objects="1" scenarios="1"/>
  <mergeCells count="1">
    <mergeCell ref="E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E26E3AE79E34A95DD4B9BC328329F" ma:contentTypeVersion="7" ma:contentTypeDescription="Crée un document." ma:contentTypeScope="" ma:versionID="01f10bb61ba06f8d4d9979e677a7f1af">
  <xsd:schema xmlns:xsd="http://www.w3.org/2001/XMLSchema" xmlns:xs="http://www.w3.org/2001/XMLSchema" xmlns:p="http://schemas.microsoft.com/office/2006/metadata/properties" xmlns:ns2="10b8ade4-c53e-4bbd-8fe1-873c4eba0399" targetNamespace="http://schemas.microsoft.com/office/2006/metadata/properties" ma:root="true" ma:fieldsID="617f4691bfaf29963b76a2658c8d8ca1" ns2:_="">
    <xsd:import namespace="10b8ade4-c53e-4bbd-8fe1-873c4eba03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ade4-c53e-4bbd-8fe1-873c4eba03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18C119-5FAA-4685-8E24-3C45DB9DE1D8}"/>
</file>

<file path=customXml/itemProps2.xml><?xml version="1.0" encoding="utf-8"?>
<ds:datastoreItem xmlns:ds="http://schemas.openxmlformats.org/officeDocument/2006/customXml" ds:itemID="{86064F92-5136-4BAA-B7CB-0BBB9866592C}"/>
</file>

<file path=customXml/itemProps3.xml><?xml version="1.0" encoding="utf-8"?>
<ds:datastoreItem xmlns:ds="http://schemas.openxmlformats.org/officeDocument/2006/customXml" ds:itemID="{1F6043D4-A77D-4CD8-8D49-11675AEF18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GC</vt:lpstr>
      <vt:lpstr>NE PAS RENSEIGNER</vt:lpstr>
      <vt:lpstr>dont</vt:lpstr>
    </vt:vector>
  </TitlesOfParts>
  <Company>Bpifrance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Sira DOUMBIA</dc:creator>
  <cp:lastModifiedBy>Reda DIENG</cp:lastModifiedBy>
  <cp:lastPrinted>2024-06-04T10:50:02Z</cp:lastPrinted>
  <dcterms:created xsi:type="dcterms:W3CDTF">2024-05-16T14:43:15Z</dcterms:created>
  <dcterms:modified xsi:type="dcterms:W3CDTF">2024-09-19T10:17:42Z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6615553-48f4-466c-a66f-a3bb9a6459c5_Enabled">
    <vt:lpwstr>true</vt:lpwstr>
  </property>
  <property fmtid="{D5CDD505-2E9C-101B-9397-08002B2CF9AE}" pid="3" name="MSIP_Label_26615553-48f4-466c-a66f-a3bb9a6459c5_SetDate">
    <vt:lpwstr>2024-05-16T14:53:29Z</vt:lpwstr>
  </property>
  <property fmtid="{D5CDD505-2E9C-101B-9397-08002B2CF9AE}" pid="4" name="MSIP_Label_26615553-48f4-466c-a66f-a3bb9a6459c5_Method">
    <vt:lpwstr>Standard</vt:lpwstr>
  </property>
  <property fmtid="{D5CDD505-2E9C-101B-9397-08002B2CF9AE}" pid="5" name="MSIP_Label_26615553-48f4-466c-a66f-a3bb9a6459c5_Name">
    <vt:lpwstr>C1 - Interne</vt:lpwstr>
  </property>
  <property fmtid="{D5CDD505-2E9C-101B-9397-08002B2CF9AE}" pid="6" name="MSIP_Label_26615553-48f4-466c-a66f-a3bb9a6459c5_SiteId">
    <vt:lpwstr>1fbeb981-82a8-4cd1-8a51-a83806530676</vt:lpwstr>
  </property>
  <property fmtid="{D5CDD505-2E9C-101B-9397-08002B2CF9AE}" pid="7" name="MSIP_Label_26615553-48f4-466c-a66f-a3bb9a6459c5_ActionId">
    <vt:lpwstr>cc7f763a-fb55-45c1-824a-87de07e8142b</vt:lpwstr>
  </property>
  <property fmtid="{D5CDD505-2E9C-101B-9397-08002B2CF9AE}" pid="8" name="MSIP_Label_26615553-48f4-466c-a66f-a3bb9a6459c5_ContentBits">
    <vt:lpwstr>0</vt:lpwstr>
  </property>
  <property fmtid="{D5CDD505-2E9C-101B-9397-08002B2CF9AE}" pid="9" name="ContentTypeId">
    <vt:lpwstr>0x0101006DAE26E3AE79E34A95DD4B9BC328329F</vt:lpwstr>
  </property>
</Properties>
</file>